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731"/>
  </bookViews>
  <sheets>
    <sheet name="地下劳务" sheetId="2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<sst xmlns="http://schemas.openxmlformats.org/spreadsheetml/2006/main" count="65" uniqueCount="51">
  <si>
    <t>控制价清单表</t>
  </si>
  <si>
    <t>隆润朗景台项目-（车库）劳务分包工程劳务采购控制价清单</t>
  </si>
  <si>
    <t>序号</t>
  </si>
  <si>
    <t>工程或费用名称</t>
  </si>
  <si>
    <t>工作内容</t>
  </si>
  <si>
    <t>单位</t>
  </si>
  <si>
    <t>暂定工程量</t>
  </si>
  <si>
    <t>控制价（含税3%）</t>
  </si>
  <si>
    <t>备注</t>
  </si>
  <si>
    <t>综合单价(元）</t>
  </si>
  <si>
    <t>综合合价(元)</t>
  </si>
  <si>
    <t>一</t>
  </si>
  <si>
    <t>建筑面积包干项-车库</t>
  </si>
  <si>
    <t>m2</t>
  </si>
  <si>
    <t>注：
单价中均已包括了乙方为实施和完成本合同工程所需的全部成本（除合同约定由甲方提供或承担外），包括但不限于人工、辅材、小型机械、加工制作、运输、上下车、搬运及多次转运、预留预埋、调试、试验、周转材料、机械设备、质检（自检）、材料检测、验收合格、施工临时用水用电、临时办公及工人食宿、成品及半成品保护、安全文明生产施工费用、环境保护费用、冬雨季及夜间施工增加费、临时设施费、临时用地的征用及复耕、保险、规费、税金、垃圾清运、管理费、合理利润，以及为本工程修复缺陷的全部费用，承包本工程应承担的一切责任、义务和风险费用。</t>
  </si>
  <si>
    <t>钢筋分项工程</t>
  </si>
  <si>
    <t>包括但不限于场内垫层及以上的基础结构、一次结构、零星工程：钢筋的制安、材料的一次及多次转运等。单价含除钢筋主材以外的所有内容（如人工、辅材、大小型机械或机具等）。</t>
  </si>
  <si>
    <t>模板分项工程</t>
  </si>
  <si>
    <t>包括但不限于场内垫层及以上的基础结构、一次结构、零星工程：模板制安、分类整理、材料的一次及多次转运等，单价含除模板主材以外的所有的内容（如人工、木方，拉杆（包括止水拉杆），蝴蝶扣等辅材和大小型机械或机具）。</t>
  </si>
  <si>
    <t>混凝土分项工程</t>
  </si>
  <si>
    <t>包括但不限于场内垫层及以上的基础结构、一次结构、零星工程：浇筑、振捣、养护等，材料一次及多次转运等，不同标号处钢丝网（单价含材料）制安；单价含除砼主材以外完成浇筑所需的所有内容（如人工、辅材、大小型机械或机具）。</t>
  </si>
  <si>
    <t>脚手架分项工程</t>
  </si>
  <si>
    <t>包括但不限于场内所有脚手架工程：（内外架、横竖向、满堂、单双排、悬挑等）的搭拆、悬挑水平铺设、附墙点与主体预埋及连接、安全通道及临时加工棚的搭拆等材料一次及多次转运 、拆除脚手架后材料的堆放；单价含主材钢管、工字钢、扣件、撑杆、顶托、钢丝绳、油漆等所有内容（如人工、主辅材、大小型机械或机具等）</t>
  </si>
  <si>
    <t>砖砌体分项工程</t>
  </si>
  <si>
    <t>包括但不限于场内所有砌体工程：砌体砌筑、地下室外墙保护砌体或其他依附主体的保护砌体、砂浆制安、一次及多次转运、砌砖、砌块、擦缝勾缝。单价含等除钢筋、砌体、砂浆主材以外的所有内容（如人工、辅材、大小型机械或机具等）。</t>
  </si>
  <si>
    <t>二次结构工程</t>
  </si>
  <si>
    <t>包括但不限于圈梁、过梁、构造柱、反坎、翻边、散水植筋（单价含植筋胶材料）等二次结构工程：单价含除钢筋、模板、混凝土主材以外的所有内容（如人工、辅材、大小型机械或机具等）</t>
  </si>
  <si>
    <t>抹灰工程</t>
  </si>
  <si>
    <t>包括但不限于场内的内外抹灰随砌随抹及踢脚、车道出入口、消防水池天棚工程：基层清理整平、素水泥浆掺胶（单价含胶材料）、界面剂（单价含材料）涂刷、墙面找平、钢丝网（单价含材料）铺设、变形缝（单价含材料）。单价含除砂浆、防水主材以外的所有内容（如人工、辅材、大小型机械或机具等）</t>
  </si>
  <si>
    <t>防水及保温工程</t>
  </si>
  <si>
    <t>包括但不限于场内的车库内外墙及集水坑筏板：基层清理整平、防水涂料、涂膜、卷材；保温板的铺设；单价含除防水主材、保温板主材以外的所有内容（如人工、主辅材、大小型机械或机具等）</t>
  </si>
  <si>
    <t>楼地面工程</t>
  </si>
  <si>
    <t>包括但不限于楼地面或坡道工程：素土夯实、基层清理整平、碎石或砼垫层、素水泥浆掺胶（单价含胶材料）、钢筋网片铺设、找平层或找坡层；水泥砂浆层、细石砼、刚性层、地坪漆、自流平、交安工程、随捣随抹单价含除砼、钢筋、砂浆、地坪漆主材、交安主材以外的所有内容（如人工、主辅材、大小型机械或机具等）</t>
  </si>
  <si>
    <t>屋面工程</t>
  </si>
  <si>
    <t>包括但不限于上人或不上人屋面工程：基层清理整平、塑料排水板、滤水层、土工布（单价含材料）、排水槽、找平层、找坡层、隔离层、钢筋网片铺设、刚性层、分仓缝（单价含缝内油膏材料）、变形缝（单价含材料）；单价含除钢筋、砼主材、塑料排水板、排水槽主材、滤水层主材、找坡层主材以外的所有内容（如人工、主辅材、大小型机械或机具等）</t>
  </si>
  <si>
    <t>土石方工程</t>
  </si>
  <si>
    <t>包括但不限于车库及所有楼栋的土石方工程：
1土石方大开挖后的剩余基础工程中的土石方人工或机械捡底开挖、基槽基坑开挖及回填、基础回填、房心回填、架空层回填、场地内转运、堆放，压实、修整、2所有楼栋砖墙下的基础开挖；3室内所有需要开挖及回填的零星工程</t>
  </si>
  <si>
    <t>安全文明施工费</t>
  </si>
  <si>
    <t>包括但不限于施工范围及附近所含道路范围内安全文明施工（施工范围内三宝四口五临边及安全通道转运安拆（单价含安全标识标语材料）、所有水平垂直防护网、兜网、挂网（单价含所有水平、垂直安全防护网材料）、踢脚板（或跳板）（单价含踢脚板或跳板材料）、楼层标志线（含标志线材料）、安全通道及加工棚水平垂直防护（单价含防护所有材料）、楼栋内所有临边洞口防护（含防护材料）、办公区及生活区临时建筑搭拆、环境保护所设置的大门冲洗设施设备及施工大门进出口清洁维护、施工临时围挡搭拆、场内道路硬化、场内临时绿化、场内扬尘控制措施、垃圾封闭处理、工完场清的清洁及垃圾外运及弃渣费以及其他零星工程的人工、机械（机具）、所有材料；所有施工内容涉及劳务住宿费用、垂直运输机械基础制安、司机和信号工等全部劳务费用；现场一级配电箱(或箱变房）后的所有临电布置、现场主接水点后的所有临水布置；对施工范围内所有专业分包施工所产生的配合、吊装、转运。</t>
  </si>
  <si>
    <t>其它零星工程</t>
  </si>
  <si>
    <t>包括但不限于室内外其他土建工程：施工范围内的砖胎膜砌筑及抹灰、所有一次二次结构钢筋保护层所设置的支撑或垫块、车库内其他砌体、地下室外墙保护或找平层、止水带（钢板）的制安（单价含材料）、配合人防单位的预留预埋及安装、施工范围内二次开孔、散水、散（排、截）水沟或暗沟盲沟）、室内井坑及盖板踏步（单价含踏步材料）、台阶、平台、坡道工程、检修爬梯（单价含成品爬梯材料）及其他零星预埋铁件；配合迎检进行场地布置及所有主体结构内的收边收口等；除本清单项包含的内容外剩余的主体结构劳务均包含在本项当中（如人工、辅材、大小型机械或机具等）</t>
  </si>
  <si>
    <t>水电预留预埋</t>
  </si>
  <si>
    <t>包括但不限于所有一次结构二次结构内的给排水、强弱电、消防、暖通、智能化、光彩的预留预埋工程：施工范围内的上述工程需要再一次结构二次结构内进行预留预埋洞口及管线套管、穿墙套管、套管内引线（单价含材料）、防雷接地制作与安装。</t>
  </si>
  <si>
    <t>二</t>
  </si>
  <si>
    <t>清单综合包干项</t>
  </si>
  <si>
    <t xml:space="preserve">桩基工程 </t>
  </si>
  <si>
    <t>桩基工程：包括但不限于1 旋挖桩成孔或二次成孔、清底、清孔，2 钢筋笼制作、运输、吊装，3 混凝土浇筑、排水、钢护筒、声测管，4 旋挖成孔、混凝土浇筑、钢筋运输道路维护及污水排放、截（凿）桩头、截（凿）泥浆建渣外运，5 旋挖土方按甲方要求堆积到指定地点，6桩头开挖，桩头凿除、含配合桩检测费用7.桩的质量满足现行标准及规范，桩施工期间洞口防护及覆盖或其他安全文明施工措施 8塌孔造成需要回填砼进行二次及多次成孔时按照本想综合单价*0.5执行，工程量按照回填实际深度计算 9单价含除混凝土、钢筋、声测管主材以外的所有内容（如人工、辅材、大小型机械或机具等）</t>
  </si>
  <si>
    <t>m</t>
  </si>
  <si>
    <t>三</t>
  </si>
  <si>
    <t>合计</t>
  </si>
  <si>
    <t>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</si>
</sst>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name val="宋体"/>
      <charset val="134"/>
    </font>
    <font>
      <sz val="11"/>
      <color theme="1"/>
      <name val="宋体"/>
      <charset val="134"/>
      <scheme val="major"/>
    </font>
    <font>
      <sz val="14"/>
      <color theme="1"/>
      <name val="宋体"/>
      <charset val="134"/>
      <scheme val="major"/>
    </font>
    <font>
      <sz val="10"/>
      <color theme="1"/>
      <name val="宋体"/>
      <charset val="134"/>
      <scheme val="major"/>
    </font>
    <font>
      <b/>
      <sz val="11"/>
      <color theme="1"/>
      <name val="宋体"/>
      <charset val="134"/>
      <scheme val="major"/>
    </font>
    <font>
      <b/>
      <sz val="10"/>
      <color theme="1"/>
      <name val="宋体"/>
      <charset val="134"/>
      <scheme val="major"/>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1">
    <xf numFmtId="0" fontId="0" fillId="0" borderId="0" xfId="0"/>
    <xf numFmtId="0" fontId="1" fillId="0" borderId="0" xfId="0" applyFont="1" applyFill="1" applyAlignment="1"/>
    <xf numFmtId="0" fontId="1" fillId="0" borderId="0" xfId="0" applyFont="1" applyFill="1" applyAlignment="1">
      <alignment horizontal="left" wrapText="1"/>
    </xf>
    <xf numFmtId="0" fontId="1" fillId="0" borderId="0" xfId="0" applyFont="1" applyFill="1" applyAlignment="1">
      <alignment wrapText="1"/>
    </xf>
    <xf numFmtId="0" fontId="2" fillId="0" borderId="1" xfId="0" applyFont="1" applyFill="1" applyBorder="1" applyAlignment="1">
      <alignment horizontal="center"/>
    </xf>
    <xf numFmtId="0" fontId="1" fillId="0" borderId="1" xfId="0" applyFont="1" applyFill="1" applyBorder="1" applyAlignment="1">
      <alignment horizontal="center"/>
    </xf>
    <xf numFmtId="0" fontId="3" fillId="0" borderId="1" xfId="0" applyFont="1" applyFill="1" applyBorder="1" applyAlignment="1">
      <alignment horizont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176" fontId="5" fillId="2" borderId="1" xfId="0" applyNumberFormat="1" applyFont="1" applyFill="1" applyBorder="1" applyAlignment="1">
      <alignment horizontal="right" vertical="center"/>
    </xf>
    <xf numFmtId="0" fontId="4" fillId="2"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right" vertical="center" wrapText="1"/>
    </xf>
    <xf numFmtId="176" fontId="3" fillId="0" borderId="1" xfId="0" applyNumberFormat="1" applyFont="1" applyFill="1" applyBorder="1" applyAlignment="1">
      <alignment horizontal="right" vertical="center" wrapText="1"/>
    </xf>
    <xf numFmtId="176" fontId="4" fillId="2" borderId="1" xfId="0" applyNumberFormat="1" applyFont="1" applyFill="1" applyBorder="1" applyAlignment="1">
      <alignment horizontal="center" vertical="center"/>
    </xf>
    <xf numFmtId="176" fontId="1" fillId="0" borderId="0" xfId="0" applyNumberFormat="1"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showOutlineSymbols="0" tabSelected="1" topLeftCell="A8" workbookViewId="0">
      <selection activeCell="K13" sqref="K13"/>
    </sheetView>
  </sheetViews>
  <sheetFormatPr defaultColWidth="9" defaultRowHeight="21.95" customHeight="1"/>
  <cols>
    <col min="1" max="1" width="9" style="1"/>
    <col min="2" max="2" width="24.25" style="2" customWidth="1"/>
    <col min="3" max="3" width="28.875" style="1" customWidth="1"/>
    <col min="4" max="4" width="10.75" style="1" customWidth="1"/>
    <col min="5" max="5" width="10.375" style="1"/>
    <col min="6" max="6" width="15" style="1" customWidth="1"/>
    <col min="7" max="7" width="20.625" style="3" customWidth="1"/>
    <col min="8" max="8" width="14.875" style="1" customWidth="1"/>
    <col min="9" max="9" width="9" style="1"/>
    <col min="10" max="11" width="13.75" style="1"/>
    <col min="12" max="13" width="12.625" style="1"/>
    <col min="14" max="16384" width="9" style="1"/>
  </cols>
  <sheetData>
    <row r="1" customHeight="1" spans="1:8">
      <c r="A1" s="4" t="s">
        <v>0</v>
      </c>
      <c r="B1" s="5"/>
      <c r="C1" s="5"/>
      <c r="D1" s="5"/>
      <c r="E1" s="5"/>
      <c r="F1" s="5"/>
      <c r="G1" s="5"/>
      <c r="H1" s="5"/>
    </row>
    <row r="2" customHeight="1" spans="1:8">
      <c r="A2" s="6" t="s">
        <v>1</v>
      </c>
      <c r="B2" s="6"/>
      <c r="C2" s="6"/>
      <c r="D2" s="6"/>
      <c r="E2" s="6"/>
      <c r="F2" s="6"/>
      <c r="G2" s="6"/>
      <c r="H2" s="6"/>
    </row>
    <row r="3" customHeight="1" spans="1:8">
      <c r="A3" s="7" t="s">
        <v>2</v>
      </c>
      <c r="B3" s="8" t="s">
        <v>3</v>
      </c>
      <c r="C3" s="7" t="s">
        <v>4</v>
      </c>
      <c r="D3" s="7" t="s">
        <v>5</v>
      </c>
      <c r="E3" s="9" t="s">
        <v>6</v>
      </c>
      <c r="F3" s="7" t="s">
        <v>7</v>
      </c>
      <c r="G3" s="7"/>
      <c r="H3" s="7" t="s">
        <v>8</v>
      </c>
    </row>
    <row r="4" customHeight="1" spans="1:8">
      <c r="A4" s="7"/>
      <c r="B4" s="8"/>
      <c r="C4" s="7"/>
      <c r="D4" s="7"/>
      <c r="E4" s="9"/>
      <c r="F4" s="7" t="s">
        <v>9</v>
      </c>
      <c r="G4" s="8" t="s">
        <v>10</v>
      </c>
      <c r="H4" s="7"/>
    </row>
    <row r="5" customHeight="1" spans="1:8">
      <c r="A5" s="10" t="s">
        <v>11</v>
      </c>
      <c r="B5" s="11" t="s">
        <v>12</v>
      </c>
      <c r="C5" s="11"/>
      <c r="D5" s="10" t="s">
        <v>13</v>
      </c>
      <c r="E5" s="12">
        <v>37845.04</v>
      </c>
      <c r="F5" s="13">
        <f>SUM(F6:F19)</f>
        <v>437.1</v>
      </c>
      <c r="G5" s="13">
        <f>SUM(G6:G19)</f>
        <v>16542066.984</v>
      </c>
      <c r="H5" s="14" t="s">
        <v>14</v>
      </c>
    </row>
    <row r="6" ht="29.1" customHeight="1" spans="1:8">
      <c r="A6" s="14">
        <v>1</v>
      </c>
      <c r="B6" s="15" t="s">
        <v>15</v>
      </c>
      <c r="C6" s="15" t="s">
        <v>16</v>
      </c>
      <c r="D6" s="16" t="s">
        <v>13</v>
      </c>
      <c r="E6" s="17">
        <v>37845.04</v>
      </c>
      <c r="F6" s="17">
        <v>124.37</v>
      </c>
      <c r="G6" s="18">
        <f t="shared" ref="G6:G19" si="0">E6*F6</f>
        <v>4706787.6248</v>
      </c>
      <c r="H6" s="14"/>
    </row>
    <row r="7" ht="29.1" customHeight="1" spans="1:8">
      <c r="A7" s="14">
        <v>2</v>
      </c>
      <c r="B7" s="15" t="s">
        <v>17</v>
      </c>
      <c r="C7" s="15" t="s">
        <v>18</v>
      </c>
      <c r="D7" s="16" t="s">
        <v>13</v>
      </c>
      <c r="E7" s="17">
        <v>37845.04</v>
      </c>
      <c r="F7" s="17">
        <v>103.72</v>
      </c>
      <c r="G7" s="18">
        <f t="shared" si="0"/>
        <v>3925287.5488</v>
      </c>
      <c r="H7" s="14"/>
    </row>
    <row r="8" ht="29.1" customHeight="1" spans="1:8">
      <c r="A8" s="14">
        <v>3</v>
      </c>
      <c r="B8" s="15" t="s">
        <v>19</v>
      </c>
      <c r="C8" s="15" t="s">
        <v>20</v>
      </c>
      <c r="D8" s="16" t="s">
        <v>13</v>
      </c>
      <c r="E8" s="17">
        <v>37845.04</v>
      </c>
      <c r="F8" s="17">
        <v>24.77</v>
      </c>
      <c r="G8" s="18">
        <f t="shared" si="0"/>
        <v>937421.6408</v>
      </c>
      <c r="H8" s="14"/>
    </row>
    <row r="9" ht="29.1" customHeight="1" spans="1:8">
      <c r="A9" s="14">
        <v>4</v>
      </c>
      <c r="B9" s="15" t="s">
        <v>21</v>
      </c>
      <c r="C9" s="15" t="s">
        <v>22</v>
      </c>
      <c r="D9" s="16" t="s">
        <v>13</v>
      </c>
      <c r="E9" s="17">
        <v>37845.04</v>
      </c>
      <c r="F9" s="17">
        <v>30</v>
      </c>
      <c r="G9" s="18">
        <f t="shared" si="0"/>
        <v>1135351.2</v>
      </c>
      <c r="H9" s="14"/>
    </row>
    <row r="10" ht="29.1" customHeight="1" spans="1:8">
      <c r="A10" s="14">
        <v>5</v>
      </c>
      <c r="B10" s="15" t="s">
        <v>23</v>
      </c>
      <c r="C10" s="15" t="s">
        <v>24</v>
      </c>
      <c r="D10" s="16" t="s">
        <v>13</v>
      </c>
      <c r="E10" s="17">
        <v>37845.04</v>
      </c>
      <c r="F10" s="17">
        <v>16.58</v>
      </c>
      <c r="G10" s="18">
        <f t="shared" si="0"/>
        <v>627470.7632</v>
      </c>
      <c r="H10" s="14"/>
    </row>
    <row r="11" ht="29.1" customHeight="1" spans="1:8">
      <c r="A11" s="14">
        <v>6</v>
      </c>
      <c r="B11" s="15" t="s">
        <v>25</v>
      </c>
      <c r="C11" s="15" t="s">
        <v>26</v>
      </c>
      <c r="D11" s="16" t="s">
        <v>13</v>
      </c>
      <c r="E11" s="17">
        <v>37845.04</v>
      </c>
      <c r="F11" s="17">
        <v>25</v>
      </c>
      <c r="G11" s="18">
        <f t="shared" si="0"/>
        <v>946126</v>
      </c>
      <c r="H11" s="14"/>
    </row>
    <row r="12" ht="29.1" customHeight="1" spans="1:8">
      <c r="A12" s="14">
        <v>7</v>
      </c>
      <c r="B12" s="15" t="s">
        <v>27</v>
      </c>
      <c r="C12" s="15" t="s">
        <v>28</v>
      </c>
      <c r="D12" s="16" t="s">
        <v>13</v>
      </c>
      <c r="E12" s="17">
        <v>37845.04</v>
      </c>
      <c r="F12" s="17">
        <v>13.24</v>
      </c>
      <c r="G12" s="18">
        <f t="shared" si="0"/>
        <v>501068.3296</v>
      </c>
      <c r="H12" s="14"/>
    </row>
    <row r="13" ht="29.1" customHeight="1" spans="1:8">
      <c r="A13" s="14">
        <v>8</v>
      </c>
      <c r="B13" s="15" t="s">
        <v>29</v>
      </c>
      <c r="C13" s="15" t="s">
        <v>30</v>
      </c>
      <c r="D13" s="16" t="s">
        <v>13</v>
      </c>
      <c r="E13" s="17">
        <v>37845.04</v>
      </c>
      <c r="F13" s="17">
        <v>15.13</v>
      </c>
      <c r="G13" s="18">
        <f t="shared" si="0"/>
        <v>572595.4552</v>
      </c>
      <c r="H13" s="14"/>
    </row>
    <row r="14" ht="29.1" customHeight="1" spans="1:8">
      <c r="A14" s="14">
        <v>9</v>
      </c>
      <c r="B14" s="15" t="s">
        <v>31</v>
      </c>
      <c r="C14" s="15" t="s">
        <v>32</v>
      </c>
      <c r="D14" s="16" t="s">
        <v>13</v>
      </c>
      <c r="E14" s="17">
        <v>37845.04</v>
      </c>
      <c r="F14" s="17">
        <v>9.07</v>
      </c>
      <c r="G14" s="18">
        <f t="shared" si="0"/>
        <v>343254.5128</v>
      </c>
      <c r="H14" s="14"/>
    </row>
    <row r="15" ht="29.1" customHeight="1" spans="1:8">
      <c r="A15" s="14">
        <v>10</v>
      </c>
      <c r="B15" s="15" t="s">
        <v>33</v>
      </c>
      <c r="C15" s="15" t="s">
        <v>34</v>
      </c>
      <c r="D15" s="16" t="s">
        <v>13</v>
      </c>
      <c r="E15" s="17">
        <v>37845.04</v>
      </c>
      <c r="F15" s="17">
        <v>18.54</v>
      </c>
      <c r="G15" s="18">
        <f t="shared" si="0"/>
        <v>701647.0416</v>
      </c>
      <c r="H15" s="14"/>
    </row>
    <row r="16" ht="29.1" customHeight="1" spans="1:8">
      <c r="A16" s="14">
        <v>11</v>
      </c>
      <c r="B16" s="15" t="s">
        <v>35</v>
      </c>
      <c r="C16" s="15" t="s">
        <v>36</v>
      </c>
      <c r="D16" s="16" t="s">
        <v>13</v>
      </c>
      <c r="E16" s="17">
        <v>37845.04</v>
      </c>
      <c r="F16" s="17">
        <v>4.13</v>
      </c>
      <c r="G16" s="18">
        <f t="shared" si="0"/>
        <v>156300.0152</v>
      </c>
      <c r="H16" s="14"/>
    </row>
    <row r="17" ht="29.1" customHeight="1" spans="1:8">
      <c r="A17" s="14">
        <v>12</v>
      </c>
      <c r="B17" s="15" t="s">
        <v>37</v>
      </c>
      <c r="C17" s="15" t="s">
        <v>38</v>
      </c>
      <c r="D17" s="16" t="s">
        <v>13</v>
      </c>
      <c r="E17" s="17">
        <v>37845.04</v>
      </c>
      <c r="F17" s="17">
        <v>15</v>
      </c>
      <c r="G17" s="18">
        <f t="shared" si="0"/>
        <v>567675.6</v>
      </c>
      <c r="H17" s="14"/>
    </row>
    <row r="18" ht="29.1" customHeight="1" spans="1:8">
      <c r="A18" s="14">
        <v>13</v>
      </c>
      <c r="B18" s="15" t="s">
        <v>39</v>
      </c>
      <c r="C18" s="15" t="s">
        <v>40</v>
      </c>
      <c r="D18" s="16" t="s">
        <v>13</v>
      </c>
      <c r="E18" s="17">
        <v>37845.04</v>
      </c>
      <c r="F18" s="17">
        <v>14.55</v>
      </c>
      <c r="G18" s="18">
        <f t="shared" si="0"/>
        <v>550645.332</v>
      </c>
      <c r="H18" s="14"/>
    </row>
    <row r="19" ht="29.1" customHeight="1" spans="1:8">
      <c r="A19" s="14">
        <v>14</v>
      </c>
      <c r="B19" s="15" t="s">
        <v>41</v>
      </c>
      <c r="C19" s="15" t="s">
        <v>42</v>
      </c>
      <c r="D19" s="16" t="s">
        <v>13</v>
      </c>
      <c r="E19" s="17">
        <v>37845.04</v>
      </c>
      <c r="F19" s="17">
        <v>23</v>
      </c>
      <c r="G19" s="18">
        <f t="shared" si="0"/>
        <v>870435.92</v>
      </c>
      <c r="H19" s="14"/>
    </row>
    <row r="20" ht="21" customHeight="1" spans="1:8">
      <c r="A20" s="10" t="s">
        <v>43</v>
      </c>
      <c r="B20" s="11" t="s">
        <v>44</v>
      </c>
      <c r="C20" s="11"/>
      <c r="D20" s="10"/>
      <c r="E20" s="19"/>
      <c r="F20" s="13"/>
      <c r="G20" s="13">
        <f>SUM(G21)</f>
        <v>1835453.74779183</v>
      </c>
      <c r="H20" s="14"/>
    </row>
    <row r="21" customHeight="1" spans="1:8">
      <c r="A21" s="14">
        <v>1</v>
      </c>
      <c r="B21" s="15" t="s">
        <v>45</v>
      </c>
      <c r="C21" s="15" t="s">
        <v>46</v>
      </c>
      <c r="D21" s="16" t="s">
        <v>47</v>
      </c>
      <c r="E21" s="17">
        <v>11137.4620618436</v>
      </c>
      <c r="F21" s="17">
        <v>164.8</v>
      </c>
      <c r="G21" s="18">
        <f>+F21*E21</f>
        <v>1835453.74779183</v>
      </c>
      <c r="H21" s="14"/>
    </row>
    <row r="22" customHeight="1" spans="1:10">
      <c r="A22" s="10" t="s">
        <v>48</v>
      </c>
      <c r="B22" s="11" t="s">
        <v>49</v>
      </c>
      <c r="C22" s="11"/>
      <c r="D22" s="10" t="s">
        <v>50</v>
      </c>
      <c r="E22" s="19"/>
      <c r="F22" s="13"/>
      <c r="G22" s="13">
        <f>+G20+G5</f>
        <v>18377520.7317918</v>
      </c>
      <c r="H22" s="14"/>
      <c r="J22" s="20"/>
    </row>
  </sheetData>
  <mergeCells count="13">
    <mergeCell ref="A1:H1"/>
    <mergeCell ref="A2:H2"/>
    <mergeCell ref="F3:G3"/>
    <mergeCell ref="B5:C5"/>
    <mergeCell ref="B20:C20"/>
    <mergeCell ref="B22:C22"/>
    <mergeCell ref="A3:A4"/>
    <mergeCell ref="B3:B4"/>
    <mergeCell ref="C3:C4"/>
    <mergeCell ref="D3:D4"/>
    <mergeCell ref="E3:E4"/>
    <mergeCell ref="H3:H4"/>
    <mergeCell ref="H5:H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地下劳务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土豆</cp:lastModifiedBy>
  <cp:revision>0</cp:revision>
  <dcterms:created xsi:type="dcterms:W3CDTF">2006-09-16T00:00:00Z</dcterms:created>
  <cp:lastPrinted>2023-12-14T10:22:00Z</cp:lastPrinted>
  <dcterms:modified xsi:type="dcterms:W3CDTF">2024-11-18T02:52:36Z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B1A1F385D7BD4DBBB1E26FC792219CD7_13</vt:lpwstr>
  </property>
  <property fmtid="{D5CDD505-2E9C-101B-9397-08002B2CF9AE}" pid="3" name="KSOProductBuildVer">
    <vt:lpwstr>2052-12.1.0.18912</vt:lpwstr>
  </property>
  <property fmtid="{D5CDD505-2E9C-101B-9397-08002B2CF9AE}" pid="4" name="KSOReadingLayout">
    <vt:bool>true</vt:bool>
  </property>
</Properties>
</file>