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 tabRatio="731" firstSheet="1"/>
  </bookViews>
  <sheets>
    <sheet name="（车库）防水材料" sheetId="29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<sst xmlns="http://schemas.openxmlformats.org/spreadsheetml/2006/main" count="23" uniqueCount="21">
  <si>
    <t>控制价清单表</t>
  </si>
  <si>
    <t>隆润朗景台项目-（车库）防水材料采购</t>
  </si>
  <si>
    <t>序号</t>
  </si>
  <si>
    <t>工程或费用名称</t>
  </si>
  <si>
    <t>规格型号</t>
  </si>
  <si>
    <t>单位</t>
  </si>
  <si>
    <t>工程量
（暂估）</t>
  </si>
  <si>
    <t>含税控制单价（13%）</t>
  </si>
  <si>
    <t>含税控制合价（13%）</t>
  </si>
  <si>
    <t>备注</t>
  </si>
  <si>
    <t>E1.5mm湿铺防水卷材</t>
  </si>
  <si>
    <t>E 1.5mm</t>
  </si>
  <si>
    <t>m2</t>
  </si>
  <si>
    <t>JS聚合物防水涂料Ⅰ型</t>
  </si>
  <si>
    <t>Ⅰ型</t>
  </si>
  <si>
    <t>kg</t>
  </si>
  <si>
    <t>非固化橡胶沥青防水涂料</t>
  </si>
  <si>
    <t>非固化</t>
  </si>
  <si>
    <t>SBS改性沥青Ⅱ PY 4mm 化学阻根</t>
  </si>
  <si>
    <t>Ⅱ PY 4mm 化学阻根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</si>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</sst>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name val="宋体"/>
      <charset val="134"/>
    </font>
    <font>
      <sz val="11"/>
      <color theme="1"/>
      <name val="宋体"/>
      <charset val="134"/>
      <scheme val="major"/>
    </font>
    <font>
      <sz val="14"/>
      <color theme="1"/>
      <name val="宋体"/>
      <charset val="134"/>
      <scheme val="major"/>
    </font>
    <font>
      <sz val="10"/>
      <color theme="1"/>
      <name val="宋体"/>
      <charset val="134"/>
      <scheme val="major"/>
    </font>
    <font>
      <sz val="10"/>
      <color theme="1"/>
      <name val="黑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1">
    <xf numFmtId="0" fontId="0" fillId="0" borderId="0" xfId="0"/>
    <xf numFmtId="0" fontId="1" fillId="0" borderId="0" xfId="0" applyFont="1" applyFill="1" applyAlignment="1"/>
    <xf numFmtId="0" fontId="1" fillId="0" borderId="0" xfId="0" applyFont="1" applyFill="1" applyAlignment="1">
      <alignment horizontal="left" wrapText="1"/>
    </xf>
    <xf numFmtId="0" fontId="1" fillId="0" borderId="0" xfId="0" applyFont="1" applyFill="1" applyAlignment="1">
      <alignment wrapText="1"/>
    </xf>
    <xf numFmtId="0" fontId="2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right" vertical="center" wrapText="1"/>
    </xf>
    <xf numFmtId="176" fontId="3" fillId="0" borderId="1" xfId="0" applyNumberFormat="1" applyFont="1" applyFill="1" applyBorder="1" applyAlignment="1">
      <alignment horizontal="right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right"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showOutlineSymbols="0" tabSelected="1" workbookViewId="0">
      <selection activeCell="G11" sqref="G11"/>
    </sheetView>
  </sheetViews>
  <sheetFormatPr defaultColWidth="9" defaultRowHeight="21.95" customHeight="1"/>
  <cols>
    <col min="1" max="1" width="9" style="1"/>
    <col min="2" max="2" width="24.25" style="2" customWidth="1"/>
    <col min="3" max="3" width="28.875" style="1" customWidth="1"/>
    <col min="4" max="4" width="10.75" style="1" customWidth="1"/>
    <col min="5" max="5" width="10.375" style="1"/>
    <col min="6" max="6" width="15" style="1" customWidth="1"/>
    <col min="7" max="7" width="20.625" style="3" customWidth="1"/>
    <col min="8" max="8" width="17.625" style="1" customWidth="1"/>
    <col min="9" max="9" width="9" style="1"/>
    <col min="10" max="11" width="13.75" style="1"/>
    <col min="12" max="13" width="12.625" style="1"/>
    <col min="14" max="16384" width="9" style="1"/>
  </cols>
  <sheetData>
    <row r="1" customHeight="1" spans="1:8">
      <c r="A1" s="4" t="s">
        <v>0</v>
      </c>
      <c r="B1" s="5"/>
      <c r="C1" s="5"/>
      <c r="D1" s="5"/>
      <c r="E1" s="5"/>
      <c r="F1" s="5"/>
      <c r="G1" s="5"/>
      <c r="H1" s="5"/>
    </row>
    <row r="2" customHeight="1" spans="1:8">
      <c r="A2" s="6" t="s">
        <v>1</v>
      </c>
      <c r="B2" s="6"/>
      <c r="C2" s="6"/>
      <c r="D2" s="6"/>
      <c r="E2" s="6"/>
      <c r="F2" s="6"/>
      <c r="G2" s="6"/>
      <c r="H2" s="6"/>
    </row>
    <row r="3" ht="42" customHeight="1" spans="1:8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</row>
    <row r="4" ht="29" customHeight="1" spans="1:8">
      <c r="A4" s="8">
        <v>1</v>
      </c>
      <c r="B4" s="9" t="s">
        <v>10</v>
      </c>
      <c r="C4" s="9" t="s">
        <v>11</v>
      </c>
      <c r="D4" s="10" t="s">
        <v>12</v>
      </c>
      <c r="E4" s="11">
        <f>ROUND(42349.88*2+10693.5,2)</f>
        <v>95393.26</v>
      </c>
      <c r="F4" s="11">
        <f>ROUND(42.42*1.13*0.98,2)</f>
        <v>46.98</v>
      </c>
      <c r="G4" s="12">
        <f t="shared" ref="G4:G7" si="0">ROUND(E4*F4,2)</f>
        <v>4481575.35</v>
      </c>
      <c r="H4" s="13"/>
    </row>
    <row r="5" ht="29" customHeight="1" spans="1:9">
      <c r="A5" s="8">
        <v>2</v>
      </c>
      <c r="B5" s="9" t="s">
        <v>13</v>
      </c>
      <c r="C5" s="9" t="s">
        <v>14</v>
      </c>
      <c r="D5" s="10" t="s">
        <v>15</v>
      </c>
      <c r="E5" s="11">
        <f>ROUND((42349.88*2.74+288*2*2.74+738.3*5.485),2)</f>
        <v>121666.49</v>
      </c>
      <c r="F5" s="11">
        <f>ROUND(18.18*1.13*0.98,2)</f>
        <v>20.13</v>
      </c>
      <c r="G5" s="12">
        <f t="shared" si="0"/>
        <v>2449146.44</v>
      </c>
      <c r="H5" s="13"/>
      <c r="I5" s="20"/>
    </row>
    <row r="6" ht="29" customHeight="1" spans="1:8">
      <c r="A6" s="8">
        <v>3</v>
      </c>
      <c r="B6" s="9" t="s">
        <v>16</v>
      </c>
      <c r="C6" s="9" t="s">
        <v>17</v>
      </c>
      <c r="D6" s="10" t="s">
        <v>15</v>
      </c>
      <c r="E6" s="11">
        <f>ROUND((10693.5+33078)*2.7,2)</f>
        <v>118183.05</v>
      </c>
      <c r="F6" s="11">
        <f>ROUND(22.52*1.13*0.98,2)</f>
        <v>24.94</v>
      </c>
      <c r="G6" s="12">
        <f t="shared" si="0"/>
        <v>2947485.27</v>
      </c>
      <c r="H6" s="13"/>
    </row>
    <row r="7" ht="29" customHeight="1" spans="1:8">
      <c r="A7" s="8">
        <v>4</v>
      </c>
      <c r="B7" s="9" t="s">
        <v>18</v>
      </c>
      <c r="C7" s="9" t="s">
        <v>19</v>
      </c>
      <c r="D7" s="10" t="s">
        <v>12</v>
      </c>
      <c r="E7" s="11">
        <v>33078</v>
      </c>
      <c r="F7" s="11">
        <f>ROUND(73.73*1.13*0.98,2)</f>
        <v>81.65</v>
      </c>
      <c r="G7" s="12">
        <f t="shared" si="0"/>
        <v>2700818.7</v>
      </c>
      <c r="H7" s="13"/>
    </row>
    <row r="8" customHeight="1" spans="1:8">
      <c r="A8" s="14">
        <v>5</v>
      </c>
      <c r="B8" s="15" t="s">
        <v>20</v>
      </c>
      <c r="C8" s="16"/>
      <c r="D8" s="15"/>
      <c r="E8" s="17"/>
      <c r="F8" s="17"/>
      <c r="G8" s="18">
        <f>SUM(G4:G7)</f>
        <v>12579025.76</v>
      </c>
      <c r="H8" s="15"/>
    </row>
    <row r="9" customHeight="1" spans="1:1">
      <c r="A9" s="19"/>
    </row>
  </sheetData>
  <mergeCells count="2">
    <mergeCell ref="A1:H1"/>
    <mergeCell ref="A2:H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（车库）防水材料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土豆</cp:lastModifiedBy>
  <cp:revision>0</cp:revision>
  <dcterms:created xsi:type="dcterms:W3CDTF">2006-09-16T00:00:00Z</dcterms:created>
  <cp:lastPrinted>2023-12-14T10:22:00Z</cp:lastPrinted>
  <dcterms:modified xsi:type="dcterms:W3CDTF">2025-02-18T06:49:50Z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2FCDE189AFE04F7399746C491D4C1F29_13</vt:lpwstr>
  </property>
  <property fmtid="{D5CDD505-2E9C-101B-9397-08002B2CF9AE}" pid="3" name="KSOProductBuildVer">
    <vt:lpwstr>2052-12.1.0.19770</vt:lpwstr>
  </property>
  <property fmtid="{D5CDD505-2E9C-101B-9397-08002B2CF9AE}" pid="4" name="KSOReadingLayout">
    <vt:bool>true</vt:bool>
  </property>
</Properties>
</file>