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firstSheet="1" activeTab="1"/>
  </bookViews>
  <sheets>
    <sheet name="劳务" sheetId="28" r:id="rId1"/>
    <sheet name="材料" sheetId="31" r:id="rId2"/>
    <sheet name="Sheet1" sheetId="29" state="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<sst xmlns="http://schemas.openxmlformats.org/spreadsheetml/2006/main" count="137" uniqueCount="100">
  <si>
    <t>控制价清单表</t>
  </si>
  <si>
    <t>黄家镇龙威村村级活动阵地改造提升项目-劳务分包单位采购控制价清单</t>
  </si>
  <si>
    <t>序号</t>
  </si>
  <si>
    <t>工程或费用名称</t>
  </si>
  <si>
    <t>工作内容</t>
  </si>
  <si>
    <t>单位</t>
  </si>
  <si>
    <t>工程数量</t>
  </si>
  <si>
    <t>控制价（含税3%）</t>
  </si>
  <si>
    <t>人工费单价(元）</t>
  </si>
  <si>
    <t>人工费合价(元)</t>
  </si>
  <si>
    <t>土石方工程</t>
  </si>
  <si>
    <t>[项目特征]
1.土石类别:不区分土石成分，综合考虑
2.挖填方式:综合考虑
3.土石运距:场区内综合考虑，场区外另按相关清单项计算
4.挖填深度:达到设计要求
[工程内容]
1.排地表水
2.土石方挖填
3.挡土板支拆
4.场内运输
5.整平、夯实、修整底、边；
6.围护、支撑、安全防护、警卫
7.基底钎探</t>
  </si>
  <si>
    <t>m3</t>
  </si>
  <si>
    <t>砌筑工程</t>
  </si>
  <si>
    <t>[项目特征]
1.砖品种、规格、强度等级:多孔砖、实心砖、耐火砖、空心砖（标准砖等综合）
2.墙体类型:综合考虑
3.墙体厚度:综合
4.勾缝要求:按设计
5.砂浆强度等级、配合比:综合考虑
6.砌体加筋:综合考虑
7.商品预拌砂浆和砌体砖材料采用甲供，其余材料及工具均由分包人提供
[工程内容]
1.砂浆运输
2.砌砖
3.勾缝
4.砖压顶砌筑
5.砌体加筋
6.材料运输</t>
  </si>
  <si>
    <t>混凝土分项工程</t>
  </si>
  <si>
    <t>单价为建筑面积单价。包括但不限于含浇筑、振捣、养护等，单价含除主材砼以外完成浇筑所需的所有内容（如人工、辅材、小型机具等）</t>
  </si>
  <si>
    <t>m2</t>
  </si>
  <si>
    <t>主体钢筋及措施钢筋工程</t>
  </si>
  <si>
    <t>单价为建筑面积单价。包括但不限于主体、基础附属设施构筑物等钢筋的制作与安装等。单价含除主材以外的所有内容（如人工、辅材、小型机具等）</t>
  </si>
  <si>
    <t>模板分项工程</t>
  </si>
  <si>
    <t>单价为建筑面积单价。包括但不限于模板制作、安拆、分类整理等，单价含除模板以外的所以材料，如木方，拉杆，蝴蝶扣等辅材和各类小型机具</t>
  </si>
  <si>
    <t>抹灰工程</t>
  </si>
  <si>
    <t>单价为建筑面积单价。包括但不限于内外墙砌筑抹灰工程等。单价含除主材以外的所有内容（如人工、辅材、小型机具等）</t>
  </si>
  <si>
    <t>涂料工程</t>
  </si>
  <si>
    <t>单价为展开面积单价。包括但不限于墙面涂料工程等。单价含除主材以外的所有内容（如人工、辅材、小型机具等）</t>
  </si>
  <si>
    <t>门窗工程</t>
  </si>
  <si>
    <t>单价为展开面积单价。包括但不限于门窗安装工程的所有内容（如人工、辅材、小型机具等）</t>
  </si>
  <si>
    <t>防水工程</t>
  </si>
  <si>
    <t>单价为建筑面积单价。包括但不限于防水、保温、保护层浇筑、分隔缝等。单价含除主材、防水、保温以外的所有内容（如人工、辅材、小型机具等）</t>
  </si>
  <si>
    <t>琉璃瓦屋面工程</t>
  </si>
  <si>
    <t>单价为展开面积单价。包括但不限于琉璃瓦、持钉层、安装等。单价含除主材以外的所有内容（如人工、辅材、小型机具等）</t>
  </si>
  <si>
    <t>脚手架分项工程</t>
  </si>
  <si>
    <t>单价为实际面积单价。包括但不限于材料搬运 、拆除脚手架后材料的堆放、搭、拆脚手架、斜道、上料平台、安全网的铺设、选择附墙点与主体连接。 测试电动装置、安全锁等。单价含主材架管、扣件等所有内容（如人工、辅材、小型机具等）</t>
  </si>
  <si>
    <t>铺装工程</t>
  </si>
  <si>
    <t>单价为建筑面积单价。包括但不限于楼地面装饰工程等。单价含除主材以外的所有内容（如人工、辅材、小型机具等）</t>
  </si>
  <si>
    <t>总平景观工程</t>
  </si>
  <si>
    <t>单价为道路面积单价。包括但不限于夯实，垫层、面层、路缘石、标线及旗台所需的除主材以外的所有内容（如人工、辅材、机具等）</t>
  </si>
  <si>
    <t>室外安装工程</t>
  </si>
  <si>
    <t>单价为分项单价。包括但不限于给排水、弱电工程所需的除主材以外的所有内容（如人工、辅材、机具等）</t>
  </si>
  <si>
    <t>项</t>
  </si>
  <si>
    <t>安全文明施工费</t>
  </si>
  <si>
    <t>单价为建筑面积单价。包括但不限于劳务作业期间的所有安全文明施工措施及设施（如临边防护，安全工具，环保冲洗等，除临建外的所有安全文明措施及设施）</t>
  </si>
  <si>
    <t>其它零星工程</t>
  </si>
  <si>
    <t>单价为建筑面积单价。包括但不限于零星抹灰砌筑工程、配合迎检进行场地布置等除其他项包含的内容外剩余的所有用工均包含在本项当中（如人工、辅材、小型机具等）</t>
  </si>
  <si>
    <t>安装工程</t>
  </si>
  <si>
    <t>单价为建筑面积单价。包括但不限于消防安装、强电安装、给排水安装、设备安装等除其他项包含的内容外剩余的所有用工均包含在本项当中（如人工、辅材、小型机具等）</t>
  </si>
  <si>
    <t>合计</t>
  </si>
  <si>
    <t>注：
1、本表是根据初步设计及概算为依据作初步分析；最终成本数据应根据审核后的施工图与财评清单对工作内容及工程量作相应调整。
2、此表中单价是基于现有的初设图纸及清单内容根据现目前市场价编制。最终供应商投标报价为准（单项报价不超过控制单价）。</t>
  </si>
  <si>
    <t>黄家镇龙威村村级活动阵地改造提升项目-材料采购控制价清单</t>
  </si>
  <si>
    <t>项目名称</t>
  </si>
  <si>
    <t>计量
单位</t>
  </si>
  <si>
    <t>工程数量
（暂估）</t>
  </si>
  <si>
    <t>控制价（含税13%）</t>
  </si>
  <si>
    <t>单价
(含税）</t>
  </si>
  <si>
    <t>合价</t>
  </si>
  <si>
    <t>钢筋</t>
  </si>
  <si>
    <t>t</t>
  </si>
  <si>
    <t>商品混凝土 C15</t>
  </si>
  <si>
    <t>商品混凝土 C20</t>
  </si>
  <si>
    <t>商品混凝土 C25</t>
  </si>
  <si>
    <t>商品混凝土 C30</t>
  </si>
  <si>
    <t>实心砖</t>
  </si>
  <si>
    <t>千匹</t>
  </si>
  <si>
    <t>水泥</t>
  </si>
  <si>
    <t>碎石 综合</t>
  </si>
  <si>
    <t>砂</t>
  </si>
  <si>
    <t>乳胶漆</t>
  </si>
  <si>
    <t>kg</t>
  </si>
  <si>
    <t>挤塑聚苯板</t>
  </si>
  <si>
    <t>SBS改性沥青防水卷材</t>
  </si>
  <si>
    <t>瓷砖</t>
  </si>
  <si>
    <t>片</t>
  </si>
  <si>
    <t>化粪池</t>
  </si>
  <si>
    <t>座</t>
  </si>
  <si>
    <t>琉璃瓦</t>
  </si>
  <si>
    <t>PP-R给水管</t>
  </si>
  <si>
    <t>m</t>
  </si>
  <si>
    <t>PVC-U</t>
  </si>
  <si>
    <t>JDG管</t>
  </si>
  <si>
    <t>配电箱</t>
  </si>
  <si>
    <t>台</t>
  </si>
  <si>
    <t>LED灯</t>
  </si>
  <si>
    <t>电气配线 WDZB-BYJ-2.5</t>
  </si>
  <si>
    <t>圈</t>
  </si>
  <si>
    <t>电气配线 WDZBN-BYJ-2.5</t>
  </si>
  <si>
    <t>电气配线 WDZB-BYJ-4</t>
  </si>
  <si>
    <t>半球摄像机</t>
  </si>
  <si>
    <t>枪式摄像机</t>
  </si>
  <si>
    <t>投影仪</t>
  </si>
  <si>
    <t>套</t>
  </si>
  <si>
    <t>电脑</t>
  </si>
  <si>
    <t>1 分部分项及单价措施项目</t>
  </si>
  <si>
    <t>2 总价措施项目</t>
  </si>
  <si>
    <t>2.1 其中：安全文明施工费</t>
  </si>
  <si>
    <t>4 规费</t>
  </si>
  <si>
    <t>6 税前不含税工程造价</t>
  </si>
  <si>
    <t>7 销项增值税额</t>
  </si>
  <si>
    <t>8 附加税</t>
  </si>
  <si>
    <t>招标控制价/投标报价总价合计=税前不含税工程造价+销项增值税额+附加税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</si>
</sst>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name val="宋体"/>
      <charset val="134"/>
    </font>
    <font>
      <sz val="11"/>
      <color theme="1"/>
      <name val="宋体"/>
      <charset val="134"/>
      <scheme val="major"/>
    </font>
    <font>
      <sz val="14"/>
      <color theme="1"/>
      <name val="宋体"/>
      <charset val="134"/>
      <scheme val="major"/>
    </font>
    <font>
      <sz val="10"/>
      <color theme="1"/>
      <name val="宋体"/>
      <charset val="134"/>
      <scheme val="major"/>
    </font>
    <font>
      <sz val="9"/>
      <name val="宋体"/>
      <charset val="134"/>
    </font>
    <font>
      <sz val="9"/>
      <color theme="1"/>
      <name val="宋体"/>
      <charset val="134"/>
      <scheme val="major"/>
    </font>
    <font>
      <sz val="9"/>
      <color indexed="0"/>
      <name val="宋体"/>
      <charset val="134"/>
    </font>
    <font>
      <sz val="9"/>
      <name val="宋体"/>
      <charset val="134"/>
      <scheme val="major"/>
    </font>
    <font>
      <sz val="10"/>
      <name val="宋体"/>
      <charset val="134"/>
      <scheme val="major"/>
    </font>
    <font>
      <sz val="10"/>
      <name val="宋体"/>
      <charset val="134"/>
    </font>
    <font>
      <sz val="10"/>
      <color rgb="FF000000"/>
      <name val="宋体"/>
      <charset val="134"/>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0"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58">
    <xf numFmtId="0" fontId="0" fillId="0" borderId="0" xfId="0"/>
    <xf numFmtId="0" fontId="0" fillId="0" borderId="1" xfId="0" applyBorder="1" applyAlignment="1">
      <alignment wrapText="1"/>
    </xf>
    <xf numFmtId="0" fontId="0" fillId="0" borderId="1" xfId="0" applyBorder="1"/>
    <xf numFmtId="0" fontId="1" fillId="0" borderId="0" xfId="0" applyFont="1"/>
    <xf numFmtId="0" fontId="1" fillId="0" borderId="0" xfId="0" applyFont="1" applyAlignment="1">
      <alignment horizontal="left" wrapText="1"/>
    </xf>
    <xf numFmtId="0" fontId="2" fillId="0" borderId="1" xfId="0" applyFont="1" applyBorder="1" applyAlignment="1">
      <alignment horizontal="center"/>
    </xf>
    <xf numFmtId="0" fontId="1" fillId="0" borderId="1" xfId="0" applyFont="1" applyBorder="1" applyAlignment="1">
      <alignment horizont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176" fontId="3" fillId="0" borderId="3"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0" fontId="3" fillId="0" borderId="5" xfId="0" applyFont="1" applyBorder="1" applyAlignment="1">
      <alignment horizontal="center" vertical="center"/>
    </xf>
    <xf numFmtId="0" fontId="3" fillId="0" borderId="5" xfId="0" applyFont="1" applyBorder="1" applyAlignment="1">
      <alignment horizontal="left" vertical="center" wrapText="1"/>
    </xf>
    <xf numFmtId="0" fontId="3" fillId="0" borderId="5"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right" vertical="center" wrapText="1"/>
    </xf>
    <xf numFmtId="176" fontId="5" fillId="0" borderId="1" xfId="0" applyNumberFormat="1" applyFont="1" applyBorder="1" applyAlignment="1">
      <alignment horizontal="righ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horizontal="left" wrapText="1"/>
    </xf>
    <xf numFmtId="0" fontId="5" fillId="0" borderId="1" xfId="0" applyFont="1" applyBorder="1" applyAlignment="1">
      <alignment horizontal="center" vertical="center"/>
    </xf>
    <xf numFmtId="176" fontId="5" fillId="0" borderId="1" xfId="0" applyNumberFormat="1" applyFont="1" applyBorder="1" applyAlignment="1">
      <alignment horizontal="right" wrapText="1"/>
    </xf>
    <xf numFmtId="0" fontId="5" fillId="0" borderId="1" xfId="0" applyFont="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0" fontId="1" fillId="0" borderId="0" xfId="0" applyFont="1" applyAlignment="1">
      <alignment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176" fontId="9" fillId="0" borderId="1" xfId="0" applyNumberFormat="1" applyFont="1" applyBorder="1" applyAlignment="1">
      <alignment horizontal="right" vertical="center" wrapText="1"/>
    </xf>
    <xf numFmtId="0" fontId="3" fillId="0" borderId="0" xfId="0" applyFont="1" applyBorder="1" applyAlignment="1">
      <alignment horizontal="center"/>
    </xf>
    <xf numFmtId="0" fontId="1" fillId="0" borderId="0" xfId="0" applyFont="1" applyBorder="1"/>
    <xf numFmtId="0" fontId="3" fillId="0" borderId="0" xfId="0" applyFont="1" applyBorder="1" applyAlignment="1">
      <alignment horizontal="center" vertical="center"/>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xf numFmtId="0" fontId="4" fillId="0" borderId="0" xfId="0" applyFont="1" applyBorder="1" applyAlignment="1">
      <alignment horizontal="left" vertical="center" wrapText="1"/>
    </xf>
    <xf numFmtId="0" fontId="4" fillId="0" borderId="0" xfId="0" applyFont="1" applyBorder="1" applyAlignment="1">
      <alignment horizontal="center" vertical="center" wrapText="1"/>
    </xf>
    <xf numFmtId="176" fontId="4" fillId="0" borderId="0" xfId="0" applyNumberFormat="1" applyFont="1" applyBorder="1" applyAlignment="1">
      <alignment horizontal="right" vertical="center" wrapText="1"/>
    </xf>
    <xf numFmtId="176" fontId="5" fillId="0" borderId="0" xfId="0" applyNumberFormat="1" applyFont="1" applyBorder="1" applyAlignment="1">
      <alignment horizontal="right" vertical="center" wrapText="1"/>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5" fillId="0" borderId="0" xfId="0" applyFont="1" applyBorder="1" applyAlignment="1">
      <alignment horizontal="left" wrapText="1"/>
    </xf>
    <xf numFmtId="0" fontId="5" fillId="0" borderId="0" xfId="0" applyFont="1" applyBorder="1" applyAlignment="1">
      <alignment horizontal="center" vertical="center"/>
    </xf>
    <xf numFmtId="176" fontId="5" fillId="0" borderId="0" xfId="0" applyNumberFormat="1" applyFont="1" applyBorder="1" applyAlignment="1">
      <alignment horizontal="right" wrapText="1"/>
    </xf>
    <xf numFmtId="0" fontId="5" fillId="0" borderId="0" xfId="0" applyFont="1" applyBorder="1" applyAlignment="1">
      <alignment horizontal="left" vertical="center" wrapText="1"/>
    </xf>
    <xf numFmtId="176" fontId="3" fillId="0" borderId="0" xfId="0" applyNumberFormat="1" applyFont="1" applyBorder="1" applyAlignment="1">
      <alignment horizontal="right" vertical="center" wrapText="1"/>
    </xf>
    <xf numFmtId="0" fontId="10" fillId="0" borderId="0" xfId="0" applyFont="1" applyBorder="1" applyAlignment="1">
      <alignment horizontal="center"/>
    </xf>
    <xf numFmtId="0" fontId="1" fillId="0" borderId="0" xfId="0" applyFont="1" applyBorder="1" applyAlignment="1">
      <alignment wrapText="1"/>
    </xf>
    <xf numFmtId="176" fontId="3" fillId="0" borderId="0" xfId="0" applyNumberFormat="1" applyFont="1" applyBorder="1" applyAlignment="1">
      <alignment horizontal="center" vertical="center"/>
    </xf>
    <xf numFmtId="0" fontId="3" fillId="0" borderId="0" xfId="0" applyFont="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0"/>
  <sheetViews>
    <sheetView workbookViewId="0">
      <pane ySplit="4" topLeftCell="A10" activePane="bottomLeft" state="frozen"/>
      <selection/>
      <selection pane="bottomLeft" activeCell="G10" sqref="G10"/>
    </sheetView>
  </sheetViews>
  <sheetFormatPr defaultColWidth="9" defaultRowHeight="15" customHeight="1"/>
  <cols>
    <col min="1" max="1" width="5.375" style="3" customWidth="1"/>
    <col min="2" max="2" width="29.5" style="4" customWidth="1"/>
    <col min="3" max="3" width="44.25" style="3" customWidth="1"/>
    <col min="4" max="4" width="10.75" style="3" customWidth="1"/>
    <col min="5" max="5" width="10.125" style="3" customWidth="1"/>
    <col min="6" max="6" width="15" style="3" customWidth="1"/>
    <col min="7" max="7" width="20.625" style="28" customWidth="1"/>
    <col min="8" max="8" width="11.5" style="3"/>
    <col min="9" max="9" width="12.625" style="3"/>
    <col min="10" max="10" width="13.75" style="3"/>
    <col min="11" max="11" width="12.625" style="3"/>
    <col min="12" max="12" width="11.5" style="3"/>
    <col min="13" max="16384" width="9" style="3"/>
  </cols>
  <sheetData>
    <row r="1" ht="21" customHeight="1" spans="1:7">
      <c r="A1" s="5" t="s">
        <v>0</v>
      </c>
      <c r="B1" s="6"/>
      <c r="C1" s="6"/>
      <c r="D1" s="6"/>
      <c r="E1" s="6"/>
      <c r="F1" s="6"/>
      <c r="G1" s="6"/>
    </row>
    <row r="2" ht="21" customHeight="1" spans="1:7">
      <c r="A2" s="6" t="s">
        <v>1</v>
      </c>
      <c r="B2" s="6"/>
      <c r="C2" s="6"/>
      <c r="D2" s="6"/>
      <c r="E2" s="6"/>
      <c r="F2" s="6"/>
      <c r="G2" s="6"/>
    </row>
    <row r="3" customHeight="1" spans="1:7">
      <c r="A3" s="29" t="s">
        <v>2</v>
      </c>
      <c r="B3" s="30" t="s">
        <v>3</v>
      </c>
      <c r="C3" s="29" t="s">
        <v>4</v>
      </c>
      <c r="D3" s="29" t="s">
        <v>5</v>
      </c>
      <c r="E3" s="31" t="s">
        <v>6</v>
      </c>
      <c r="F3" s="29" t="s">
        <v>7</v>
      </c>
      <c r="G3" s="29"/>
    </row>
    <row r="4" ht="29" customHeight="1" spans="1:7">
      <c r="A4" s="29"/>
      <c r="B4" s="30"/>
      <c r="C4" s="29"/>
      <c r="D4" s="29"/>
      <c r="E4" s="31"/>
      <c r="F4" s="29" t="s">
        <v>8</v>
      </c>
      <c r="G4" s="30" t="s">
        <v>9</v>
      </c>
    </row>
    <row r="5" ht="34" customHeight="1" spans="1:7">
      <c r="A5" s="32">
        <v>1</v>
      </c>
      <c r="B5" s="26" t="s">
        <v>10</v>
      </c>
      <c r="C5" s="25" t="s">
        <v>11</v>
      </c>
      <c r="D5" s="32" t="s">
        <v>12</v>
      </c>
      <c r="E5" s="14">
        <v>746.44</v>
      </c>
      <c r="F5" s="14">
        <v>22</v>
      </c>
      <c r="G5" s="14">
        <f t="shared" ref="G5:G21" si="0">ROUND(E5*F5,2)</f>
        <v>16421.68</v>
      </c>
    </row>
    <row r="6" ht="27" customHeight="1" spans="1:7">
      <c r="A6" s="32">
        <v>2</v>
      </c>
      <c r="B6" s="26" t="s">
        <v>13</v>
      </c>
      <c r="C6" s="25" t="s">
        <v>14</v>
      </c>
      <c r="D6" s="32" t="s">
        <v>12</v>
      </c>
      <c r="E6" s="14">
        <v>116.39</v>
      </c>
      <c r="F6" s="14">
        <v>288.4</v>
      </c>
      <c r="G6" s="14">
        <f t="shared" si="0"/>
        <v>33566.88</v>
      </c>
    </row>
    <row r="7" ht="27" customHeight="1" spans="1:7">
      <c r="A7" s="32">
        <v>3</v>
      </c>
      <c r="B7" s="26" t="s">
        <v>15</v>
      </c>
      <c r="C7" s="25" t="s">
        <v>16</v>
      </c>
      <c r="D7" s="32" t="s">
        <v>17</v>
      </c>
      <c r="E7" s="14">
        <v>383.2</v>
      </c>
      <c r="F7" s="14">
        <v>65</v>
      </c>
      <c r="G7" s="14">
        <f t="shared" si="0"/>
        <v>24908</v>
      </c>
    </row>
    <row r="8" ht="27" customHeight="1" spans="1:7">
      <c r="A8" s="32">
        <v>4</v>
      </c>
      <c r="B8" s="26" t="s">
        <v>18</v>
      </c>
      <c r="C8" s="25" t="s">
        <v>19</v>
      </c>
      <c r="D8" s="32" t="s">
        <v>17</v>
      </c>
      <c r="E8" s="14">
        <v>382.2</v>
      </c>
      <c r="F8" s="14">
        <v>28</v>
      </c>
      <c r="G8" s="14">
        <f t="shared" si="0"/>
        <v>10701.6</v>
      </c>
    </row>
    <row r="9" ht="27" customHeight="1" spans="1:7">
      <c r="A9" s="32">
        <v>5</v>
      </c>
      <c r="B9" s="26" t="s">
        <v>20</v>
      </c>
      <c r="C9" s="33" t="s">
        <v>21</v>
      </c>
      <c r="D9" s="32" t="s">
        <v>17</v>
      </c>
      <c r="E9" s="14">
        <v>1574</v>
      </c>
      <c r="F9" s="14">
        <v>80</v>
      </c>
      <c r="G9" s="14">
        <f t="shared" si="0"/>
        <v>125920</v>
      </c>
    </row>
    <row r="10" ht="27" customHeight="1" spans="1:7">
      <c r="A10" s="32">
        <v>6</v>
      </c>
      <c r="B10" s="26" t="s">
        <v>22</v>
      </c>
      <c r="C10" s="25" t="s">
        <v>23</v>
      </c>
      <c r="D10" s="32" t="s">
        <v>17</v>
      </c>
      <c r="E10" s="14">
        <v>383.2</v>
      </c>
      <c r="F10" s="14">
        <v>40</v>
      </c>
      <c r="G10" s="14">
        <f t="shared" si="0"/>
        <v>15328</v>
      </c>
    </row>
    <row r="11" ht="27" customHeight="1" spans="1:7">
      <c r="A11" s="32">
        <v>7</v>
      </c>
      <c r="B11" s="26" t="s">
        <v>24</v>
      </c>
      <c r="C11" s="25" t="s">
        <v>25</v>
      </c>
      <c r="D11" s="32" t="s">
        <v>17</v>
      </c>
      <c r="E11" s="14">
        <v>910</v>
      </c>
      <c r="F11" s="14">
        <v>25</v>
      </c>
      <c r="G11" s="14">
        <f t="shared" si="0"/>
        <v>22750</v>
      </c>
    </row>
    <row r="12" ht="27" customHeight="1" spans="1:7">
      <c r="A12" s="32">
        <v>8</v>
      </c>
      <c r="B12" s="26" t="s">
        <v>26</v>
      </c>
      <c r="C12" s="25" t="s">
        <v>27</v>
      </c>
      <c r="D12" s="32" t="s">
        <v>17</v>
      </c>
      <c r="E12" s="14">
        <v>162.81</v>
      </c>
      <c r="F12" s="14">
        <v>154.5</v>
      </c>
      <c r="G12" s="14">
        <f t="shared" si="0"/>
        <v>25154.15</v>
      </c>
    </row>
    <row r="13" ht="27" customHeight="1" spans="1:7">
      <c r="A13" s="32">
        <v>9</v>
      </c>
      <c r="B13" s="34" t="s">
        <v>28</v>
      </c>
      <c r="C13" s="33" t="s">
        <v>29</v>
      </c>
      <c r="D13" s="32" t="s">
        <v>17</v>
      </c>
      <c r="E13" s="14">
        <v>382.2</v>
      </c>
      <c r="F13" s="14">
        <v>42</v>
      </c>
      <c r="G13" s="14">
        <f t="shared" si="0"/>
        <v>16052.4</v>
      </c>
    </row>
    <row r="14" ht="27" customHeight="1" spans="1:7">
      <c r="A14" s="32">
        <v>10</v>
      </c>
      <c r="B14" s="26" t="s">
        <v>30</v>
      </c>
      <c r="C14" s="25" t="s">
        <v>31</v>
      </c>
      <c r="D14" s="32" t="s">
        <v>17</v>
      </c>
      <c r="E14" s="14">
        <v>290.01</v>
      </c>
      <c r="F14" s="14">
        <v>46.87</v>
      </c>
      <c r="G14" s="14">
        <f t="shared" si="0"/>
        <v>13592.77</v>
      </c>
    </row>
    <row r="15" ht="27" customHeight="1" spans="1:7">
      <c r="A15" s="32">
        <v>11</v>
      </c>
      <c r="B15" s="26" t="s">
        <v>32</v>
      </c>
      <c r="C15" s="25" t="s">
        <v>33</v>
      </c>
      <c r="D15" s="32" t="s">
        <v>17</v>
      </c>
      <c r="E15" s="14">
        <v>383.2</v>
      </c>
      <c r="F15" s="14">
        <v>35</v>
      </c>
      <c r="G15" s="14">
        <f t="shared" si="0"/>
        <v>13412</v>
      </c>
    </row>
    <row r="16" ht="27" customHeight="1" spans="1:7">
      <c r="A16" s="32">
        <v>12</v>
      </c>
      <c r="B16" s="26" t="s">
        <v>34</v>
      </c>
      <c r="C16" s="25" t="s">
        <v>35</v>
      </c>
      <c r="D16" s="32" t="s">
        <v>17</v>
      </c>
      <c r="E16" s="14">
        <v>383.2</v>
      </c>
      <c r="F16" s="14">
        <v>45</v>
      </c>
      <c r="G16" s="14">
        <f t="shared" si="0"/>
        <v>17244</v>
      </c>
    </row>
    <row r="17" ht="27" customHeight="1" spans="1:7">
      <c r="A17" s="32">
        <v>13</v>
      </c>
      <c r="B17" s="26" t="s">
        <v>36</v>
      </c>
      <c r="C17" s="25" t="s">
        <v>37</v>
      </c>
      <c r="D17" s="32" t="s">
        <v>17</v>
      </c>
      <c r="E17" s="14">
        <v>1256.72</v>
      </c>
      <c r="F17" s="14">
        <v>33</v>
      </c>
      <c r="G17" s="14">
        <f t="shared" si="0"/>
        <v>41471.76</v>
      </c>
    </row>
    <row r="18" ht="27" customHeight="1" spans="1:7">
      <c r="A18" s="32">
        <v>14</v>
      </c>
      <c r="B18" s="26" t="s">
        <v>38</v>
      </c>
      <c r="C18" s="25" t="s">
        <v>39</v>
      </c>
      <c r="D18" s="32" t="s">
        <v>40</v>
      </c>
      <c r="E18" s="14">
        <v>1</v>
      </c>
      <c r="F18" s="14">
        <v>28275.52</v>
      </c>
      <c r="G18" s="14">
        <f t="shared" si="0"/>
        <v>28275.52</v>
      </c>
    </row>
    <row r="19" ht="27" customHeight="1" spans="1:7">
      <c r="A19" s="32">
        <v>15</v>
      </c>
      <c r="B19" s="26" t="s">
        <v>41</v>
      </c>
      <c r="C19" s="25" t="s">
        <v>42</v>
      </c>
      <c r="D19" s="32" t="s">
        <v>17</v>
      </c>
      <c r="E19" s="14">
        <v>382.2</v>
      </c>
      <c r="F19" s="14">
        <v>58.13</v>
      </c>
      <c r="G19" s="14">
        <f t="shared" si="0"/>
        <v>22217.29</v>
      </c>
    </row>
    <row r="20" ht="27" customHeight="1" spans="1:7">
      <c r="A20" s="32">
        <v>16</v>
      </c>
      <c r="B20" s="26" t="s">
        <v>43</v>
      </c>
      <c r="C20" s="25" t="s">
        <v>44</v>
      </c>
      <c r="D20" s="32" t="s">
        <v>40</v>
      </c>
      <c r="E20" s="14">
        <v>1</v>
      </c>
      <c r="F20" s="14">
        <v>110470.21</v>
      </c>
      <c r="G20" s="14">
        <f t="shared" si="0"/>
        <v>110470.21</v>
      </c>
    </row>
    <row r="21" ht="27" customHeight="1" spans="1:7">
      <c r="A21" s="32">
        <v>17</v>
      </c>
      <c r="B21" s="26" t="s">
        <v>45</v>
      </c>
      <c r="C21" s="25" t="s">
        <v>46</v>
      </c>
      <c r="D21" s="32" t="s">
        <v>17</v>
      </c>
      <c r="E21" s="14">
        <v>382.2</v>
      </c>
      <c r="F21" s="14">
        <v>77.25</v>
      </c>
      <c r="G21" s="14">
        <f t="shared" si="0"/>
        <v>29524.95</v>
      </c>
    </row>
    <row r="22" customHeight="1" spans="1:7">
      <c r="A22" s="32"/>
      <c r="B22" s="35" t="s">
        <v>47</v>
      </c>
      <c r="C22" s="32"/>
      <c r="D22" s="32"/>
      <c r="E22" s="36"/>
      <c r="F22" s="27"/>
      <c r="G22" s="27">
        <f>SUM(G5:G21)</f>
        <v>567011.21</v>
      </c>
    </row>
    <row r="23" s="28" customFormat="1" ht="41.1" customHeight="1" spans="1:7">
      <c r="A23" s="26" t="s">
        <v>48</v>
      </c>
      <c r="B23" s="26"/>
      <c r="C23" s="26"/>
      <c r="D23" s="26"/>
      <c r="E23" s="26"/>
      <c r="F23" s="26"/>
      <c r="G23" s="26"/>
    </row>
    <row r="24" customHeight="1" spans="1:11">
      <c r="A24" s="37"/>
      <c r="B24" s="37"/>
      <c r="C24" s="37"/>
      <c r="D24" s="37"/>
      <c r="E24" s="37"/>
      <c r="F24" s="37"/>
      <c r="G24" s="37"/>
      <c r="H24" s="38"/>
      <c r="I24" s="38"/>
      <c r="J24" s="38"/>
      <c r="K24" s="38"/>
    </row>
    <row r="25" ht="36.95" customHeight="1" spans="1:11">
      <c r="A25" s="39"/>
      <c r="B25" s="40"/>
      <c r="C25" s="39"/>
      <c r="D25" s="41"/>
      <c r="E25" s="42"/>
      <c r="F25" s="42"/>
      <c r="G25" s="42"/>
      <c r="H25" s="38"/>
      <c r="I25" s="38"/>
      <c r="J25" s="38"/>
      <c r="K25" s="38"/>
    </row>
    <row r="26" customHeight="1" spans="1:11">
      <c r="A26" s="39"/>
      <c r="B26" s="43"/>
      <c r="C26" s="44"/>
      <c r="D26" s="45"/>
      <c r="E26" s="46"/>
      <c r="F26" s="46"/>
      <c r="G26" s="42"/>
      <c r="H26" s="38"/>
      <c r="I26" s="38"/>
      <c r="J26" s="38"/>
      <c r="K26" s="38"/>
    </row>
    <row r="27" customHeight="1" spans="1:11">
      <c r="A27" s="39"/>
      <c r="B27" s="43"/>
      <c r="C27" s="44"/>
      <c r="D27" s="45"/>
      <c r="E27" s="46"/>
      <c r="F27" s="46"/>
      <c r="G27" s="42"/>
      <c r="H27" s="38"/>
      <c r="I27" s="38"/>
      <c r="J27" s="38"/>
      <c r="K27" s="38"/>
    </row>
    <row r="28" customHeight="1" spans="1:11">
      <c r="A28" s="39"/>
      <c r="B28" s="43"/>
      <c r="C28" s="44"/>
      <c r="D28" s="45"/>
      <c r="E28" s="46"/>
      <c r="F28" s="46"/>
      <c r="G28" s="42"/>
      <c r="H28" s="38"/>
      <c r="I28" s="38"/>
      <c r="J28" s="38"/>
      <c r="K28" s="38"/>
    </row>
    <row r="29" customHeight="1" spans="1:11">
      <c r="A29" s="39"/>
      <c r="B29" s="43"/>
      <c r="C29" s="44"/>
      <c r="D29" s="45"/>
      <c r="E29" s="46"/>
      <c r="F29" s="46"/>
      <c r="G29" s="42"/>
      <c r="H29" s="38"/>
      <c r="I29" s="38"/>
      <c r="J29" s="38"/>
      <c r="K29" s="38"/>
    </row>
    <row r="30" customHeight="1" spans="1:11">
      <c r="A30" s="39"/>
      <c r="B30" s="43"/>
      <c r="C30" s="44"/>
      <c r="D30" s="45"/>
      <c r="E30" s="46"/>
      <c r="F30" s="46"/>
      <c r="G30" s="42"/>
      <c r="H30" s="38"/>
      <c r="I30" s="38"/>
      <c r="J30" s="38"/>
      <c r="K30" s="38"/>
    </row>
    <row r="31" customHeight="1" spans="1:11">
      <c r="A31" s="39"/>
      <c r="B31" s="47"/>
      <c r="C31" s="48"/>
      <c r="D31" s="45"/>
      <c r="E31" s="46"/>
      <c r="F31" s="46"/>
      <c r="G31" s="42"/>
      <c r="H31" s="38"/>
      <c r="I31" s="38"/>
      <c r="J31" s="38"/>
      <c r="K31" s="38"/>
    </row>
    <row r="32" customHeight="1" spans="1:11">
      <c r="A32" s="39"/>
      <c r="B32" s="43"/>
      <c r="C32" s="44"/>
      <c r="D32" s="45"/>
      <c r="E32" s="46"/>
      <c r="F32" s="46"/>
      <c r="G32" s="42"/>
      <c r="H32" s="38"/>
      <c r="I32" s="38"/>
      <c r="J32" s="38"/>
      <c r="K32" s="38"/>
    </row>
    <row r="33" customHeight="1" spans="1:11">
      <c r="A33" s="39"/>
      <c r="B33" s="43"/>
      <c r="C33" s="44"/>
      <c r="D33" s="45"/>
      <c r="E33" s="46"/>
      <c r="F33" s="46"/>
      <c r="G33" s="42"/>
      <c r="H33" s="38"/>
      <c r="I33" s="38"/>
      <c r="J33" s="38"/>
      <c r="K33" s="38"/>
    </row>
    <row r="34" customHeight="1" spans="1:11">
      <c r="A34" s="39"/>
      <c r="B34" s="43"/>
      <c r="C34" s="44"/>
      <c r="D34" s="45"/>
      <c r="E34" s="46"/>
      <c r="F34" s="46"/>
      <c r="G34" s="42"/>
      <c r="H34" s="38"/>
      <c r="I34" s="38"/>
      <c r="J34" s="38"/>
      <c r="K34" s="38"/>
    </row>
    <row r="35" customHeight="1" spans="1:11">
      <c r="A35" s="39"/>
      <c r="B35" s="43"/>
      <c r="C35" s="44"/>
      <c r="D35" s="45"/>
      <c r="E35" s="46"/>
      <c r="F35" s="46"/>
      <c r="G35" s="42"/>
      <c r="H35" s="38"/>
      <c r="I35" s="38"/>
      <c r="J35" s="38"/>
      <c r="K35" s="38"/>
    </row>
    <row r="36" customHeight="1" spans="1:11">
      <c r="A36" s="39"/>
      <c r="B36" s="49"/>
      <c r="C36" s="50"/>
      <c r="D36" s="51"/>
      <c r="E36" s="51"/>
      <c r="F36" s="46"/>
      <c r="G36" s="42"/>
      <c r="H36" s="38"/>
      <c r="I36" s="38"/>
      <c r="J36" s="38"/>
      <c r="K36" s="38"/>
    </row>
    <row r="37" customHeight="1" spans="1:11">
      <c r="A37" s="39"/>
      <c r="B37" s="43"/>
      <c r="C37" s="44"/>
      <c r="D37" s="45"/>
      <c r="E37" s="46"/>
      <c r="F37" s="46"/>
      <c r="G37" s="42"/>
      <c r="H37" s="38"/>
      <c r="I37" s="38"/>
      <c r="J37" s="38"/>
      <c r="K37" s="38"/>
    </row>
    <row r="38" customHeight="1" spans="1:11">
      <c r="A38" s="39"/>
      <c r="B38" s="47"/>
      <c r="C38" s="48"/>
      <c r="D38" s="45"/>
      <c r="E38" s="46"/>
      <c r="F38" s="46"/>
      <c r="G38" s="42"/>
      <c r="H38" s="38"/>
      <c r="I38" s="38"/>
      <c r="J38" s="38"/>
      <c r="K38" s="38"/>
    </row>
    <row r="39" customHeight="1" spans="1:11">
      <c r="A39" s="39"/>
      <c r="B39" s="43"/>
      <c r="C39" s="44"/>
      <c r="D39" s="45"/>
      <c r="E39" s="46"/>
      <c r="F39" s="46"/>
      <c r="G39" s="42"/>
      <c r="H39" s="38"/>
      <c r="I39" s="38"/>
      <c r="J39" s="38"/>
      <c r="K39" s="38"/>
    </row>
    <row r="40" customHeight="1" spans="1:11">
      <c r="A40" s="39"/>
      <c r="B40" s="49"/>
      <c r="C40" s="50"/>
      <c r="D40" s="51"/>
      <c r="E40" s="51"/>
      <c r="F40" s="46"/>
      <c r="G40" s="42"/>
      <c r="H40" s="38"/>
      <c r="I40" s="38"/>
      <c r="J40" s="38"/>
      <c r="K40" s="38"/>
    </row>
    <row r="41" customHeight="1" spans="1:11">
      <c r="A41" s="39"/>
      <c r="B41" s="43"/>
      <c r="C41" s="44"/>
      <c r="D41" s="45"/>
      <c r="E41" s="46"/>
      <c r="F41" s="46"/>
      <c r="G41" s="42"/>
      <c r="H41" s="38"/>
      <c r="I41" s="38"/>
      <c r="J41" s="38"/>
      <c r="K41" s="38"/>
    </row>
    <row r="42" customHeight="1" spans="1:11">
      <c r="A42" s="39"/>
      <c r="B42" s="43"/>
      <c r="C42" s="44"/>
      <c r="D42" s="45"/>
      <c r="E42" s="46"/>
      <c r="F42" s="46"/>
      <c r="G42" s="42"/>
      <c r="H42" s="38"/>
      <c r="I42" s="38"/>
      <c r="J42" s="38"/>
      <c r="K42" s="38"/>
    </row>
    <row r="43" customHeight="1" spans="1:11">
      <c r="A43" s="39"/>
      <c r="B43" s="43"/>
      <c r="C43" s="44"/>
      <c r="D43" s="45"/>
      <c r="E43" s="46"/>
      <c r="F43" s="46"/>
      <c r="G43" s="42"/>
      <c r="H43" s="38"/>
      <c r="I43" s="38"/>
      <c r="J43" s="38"/>
      <c r="K43" s="38"/>
    </row>
    <row r="44" customHeight="1" spans="1:11">
      <c r="A44" s="39"/>
      <c r="B44" s="43"/>
      <c r="C44" s="44"/>
      <c r="D44" s="45"/>
      <c r="E44" s="46"/>
      <c r="F44" s="46"/>
      <c r="G44" s="42"/>
      <c r="H44" s="38"/>
      <c r="I44" s="38"/>
      <c r="J44" s="38"/>
      <c r="K44" s="38"/>
    </row>
    <row r="45" customHeight="1" spans="1:11">
      <c r="A45" s="39"/>
      <c r="B45" s="43"/>
      <c r="C45" s="44"/>
      <c r="D45" s="45"/>
      <c r="E45" s="46"/>
      <c r="F45" s="46"/>
      <c r="G45" s="42"/>
      <c r="H45" s="38"/>
      <c r="I45" s="38"/>
      <c r="J45" s="38"/>
      <c r="K45" s="38"/>
    </row>
    <row r="46" customHeight="1" spans="1:11">
      <c r="A46" s="39"/>
      <c r="B46" s="43"/>
      <c r="C46" s="44"/>
      <c r="D46" s="45"/>
      <c r="E46" s="46"/>
      <c r="F46" s="46"/>
      <c r="G46" s="42"/>
      <c r="H46" s="38"/>
      <c r="I46" s="38"/>
      <c r="J46" s="38"/>
      <c r="K46" s="38"/>
    </row>
    <row r="47" customHeight="1" spans="1:11">
      <c r="A47" s="39"/>
      <c r="B47" s="43"/>
      <c r="C47" s="44"/>
      <c r="D47" s="45"/>
      <c r="E47" s="46"/>
      <c r="F47" s="46"/>
      <c r="G47" s="42"/>
      <c r="H47" s="38"/>
      <c r="I47" s="38"/>
      <c r="J47" s="38"/>
      <c r="K47" s="38"/>
    </row>
    <row r="48" customHeight="1" spans="1:11">
      <c r="A48" s="39"/>
      <c r="B48" s="43"/>
      <c r="C48" s="44"/>
      <c r="D48" s="45"/>
      <c r="E48" s="46"/>
      <c r="F48" s="46"/>
      <c r="G48" s="42"/>
      <c r="H48" s="38"/>
      <c r="I48" s="38"/>
      <c r="J48" s="38"/>
      <c r="K48" s="38"/>
    </row>
    <row r="49" customHeight="1" spans="1:11">
      <c r="A49" s="39"/>
      <c r="B49" s="47"/>
      <c r="C49" s="48"/>
      <c r="D49" s="45"/>
      <c r="E49" s="46"/>
      <c r="F49" s="46"/>
      <c r="G49" s="42"/>
      <c r="H49" s="38"/>
      <c r="I49" s="38"/>
      <c r="J49" s="38"/>
      <c r="K49" s="38"/>
    </row>
    <row r="50" customHeight="1" spans="1:11">
      <c r="A50" s="39"/>
      <c r="B50" s="47"/>
      <c r="C50" s="48"/>
      <c r="D50" s="45"/>
      <c r="E50" s="46"/>
      <c r="F50" s="46"/>
      <c r="G50" s="42"/>
      <c r="H50" s="38"/>
      <c r="I50" s="38"/>
      <c r="J50" s="38"/>
      <c r="K50" s="38"/>
    </row>
    <row r="51" customHeight="1" spans="1:11">
      <c r="A51" s="39"/>
      <c r="B51" s="43"/>
      <c r="C51" s="44"/>
      <c r="D51" s="45"/>
      <c r="E51" s="46"/>
      <c r="F51" s="46"/>
      <c r="G51" s="42"/>
      <c r="H51" s="38"/>
      <c r="I51" s="38"/>
      <c r="J51" s="38"/>
      <c r="K51" s="38"/>
    </row>
    <row r="52" customHeight="1" spans="1:11">
      <c r="A52" s="39"/>
      <c r="B52" s="52"/>
      <c r="C52" s="50"/>
      <c r="D52" s="51"/>
      <c r="E52" s="51"/>
      <c r="F52" s="46"/>
      <c r="G52" s="42"/>
      <c r="H52" s="38"/>
      <c r="I52" s="38"/>
      <c r="J52" s="38"/>
      <c r="K52" s="38"/>
    </row>
    <row r="53" customHeight="1" spans="1:11">
      <c r="A53" s="39"/>
      <c r="B53" s="43"/>
      <c r="C53" s="44"/>
      <c r="D53" s="45"/>
      <c r="E53" s="46"/>
      <c r="F53" s="46"/>
      <c r="G53" s="42"/>
      <c r="H53" s="38"/>
      <c r="I53" s="38"/>
      <c r="J53" s="38"/>
      <c r="K53" s="38"/>
    </row>
    <row r="54" customHeight="1" spans="1:11">
      <c r="A54" s="39"/>
      <c r="B54" s="40"/>
      <c r="C54" s="39"/>
      <c r="D54" s="53"/>
      <c r="E54" s="53"/>
      <c r="F54" s="53"/>
      <c r="G54" s="42"/>
      <c r="H54" s="38"/>
      <c r="I54" s="38"/>
      <c r="J54" s="38"/>
      <c r="K54" s="38"/>
    </row>
    <row r="55" customHeight="1" spans="1:11">
      <c r="A55" s="54"/>
      <c r="B55" s="54"/>
      <c r="C55" s="54"/>
      <c r="D55" s="54"/>
      <c r="E55" s="54"/>
      <c r="F55" s="54"/>
      <c r="G55" s="54"/>
      <c r="H55" s="38"/>
      <c r="I55" s="38"/>
      <c r="J55" s="38"/>
      <c r="K55" s="38"/>
    </row>
    <row r="56" s="28" customFormat="1" customHeight="1" spans="1:11">
      <c r="A56" s="41"/>
      <c r="B56" s="40"/>
      <c r="C56" s="41"/>
      <c r="D56" s="41"/>
      <c r="E56" s="41"/>
      <c r="F56" s="41"/>
      <c r="G56" s="41"/>
      <c r="H56" s="55"/>
      <c r="I56" s="55"/>
      <c r="J56" s="55"/>
      <c r="K56" s="55"/>
    </row>
    <row r="57" customHeight="1" spans="1:11">
      <c r="A57" s="39"/>
      <c r="B57" s="40"/>
      <c r="C57" s="39"/>
      <c r="D57" s="56"/>
      <c r="E57" s="56"/>
      <c r="F57" s="56"/>
      <c r="G57" s="42"/>
      <c r="H57" s="38"/>
      <c r="I57" s="38"/>
      <c r="J57" s="38"/>
      <c r="K57" s="38"/>
    </row>
    <row r="58" customHeight="1" spans="1:11">
      <c r="A58" s="39"/>
      <c r="B58" s="40"/>
      <c r="C58" s="39"/>
      <c r="D58" s="56"/>
      <c r="E58" s="56"/>
      <c r="F58" s="56"/>
      <c r="G58" s="42"/>
      <c r="H58" s="38"/>
      <c r="I58" s="38"/>
      <c r="J58" s="38"/>
      <c r="K58" s="38"/>
    </row>
    <row r="59" customHeight="1" spans="1:11">
      <c r="A59" s="39"/>
      <c r="B59" s="40"/>
      <c r="C59" s="39"/>
      <c r="D59" s="39"/>
      <c r="E59" s="39"/>
      <c r="F59" s="56"/>
      <c r="G59" s="42"/>
      <c r="H59" s="38"/>
      <c r="I59" s="38"/>
      <c r="J59" s="38"/>
      <c r="K59" s="38"/>
    </row>
    <row r="60" customHeight="1" spans="1:11">
      <c r="A60" s="57"/>
      <c r="B60" s="40"/>
      <c r="C60" s="37"/>
      <c r="D60" s="37"/>
      <c r="E60" s="37"/>
      <c r="F60" s="37"/>
      <c r="G60" s="41"/>
      <c r="H60" s="38"/>
      <c r="I60" s="38"/>
      <c r="J60" s="38"/>
      <c r="K60" s="38"/>
    </row>
  </sheetData>
  <mergeCells count="12">
    <mergeCell ref="A1:G1"/>
    <mergeCell ref="A2:G2"/>
    <mergeCell ref="F3:G3"/>
    <mergeCell ref="A23:G23"/>
    <mergeCell ref="A24:G24"/>
    <mergeCell ref="A55:G55"/>
    <mergeCell ref="C60:F60"/>
    <mergeCell ref="A3:A4"/>
    <mergeCell ref="B3:B4"/>
    <mergeCell ref="C3:C4"/>
    <mergeCell ref="D3:D4"/>
    <mergeCell ref="E3:E4"/>
  </mergeCells>
  <pageMargins left="0.75" right="0.75" top="1" bottom="1" header="0.5" footer="0.5"/>
  <pageSetup paperSize="9" scale="8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workbookViewId="0">
      <pane ySplit="1" topLeftCell="A2" activePane="bottomLeft" state="frozen"/>
      <selection/>
      <selection pane="bottomLeft" activeCell="J22" sqref="J22"/>
    </sheetView>
  </sheetViews>
  <sheetFormatPr defaultColWidth="9" defaultRowHeight="15" customHeight="1" outlineLevelCol="5"/>
  <cols>
    <col min="1" max="1" width="5.375" style="3" customWidth="1"/>
    <col min="2" max="2" width="29.5" style="4" customWidth="1"/>
    <col min="3" max="3" width="44.25" style="3" customWidth="1"/>
    <col min="4" max="4" width="10.75" style="3" customWidth="1"/>
    <col min="5" max="5" width="10.125" style="3" customWidth="1"/>
    <col min="6" max="6" width="15" style="3" customWidth="1"/>
    <col min="7" max="7" width="11.5" style="3"/>
    <col min="8" max="8" width="12.625" style="3"/>
    <col min="9" max="9" width="13.75" style="3"/>
    <col min="10" max="10" width="12.625" style="3"/>
    <col min="11" max="11" width="11.5" style="3"/>
    <col min="12" max="16384" width="9" style="3"/>
  </cols>
  <sheetData>
    <row r="1" ht="21" customHeight="1" spans="1:6">
      <c r="A1" s="5" t="s">
        <v>0</v>
      </c>
      <c r="B1" s="6"/>
      <c r="C1" s="6"/>
      <c r="D1" s="6"/>
      <c r="E1" s="6"/>
      <c r="F1" s="6"/>
    </row>
    <row r="2" ht="20" customHeight="1" spans="1:6">
      <c r="A2" s="6" t="s">
        <v>49</v>
      </c>
      <c r="B2" s="6"/>
      <c r="C2" s="6"/>
      <c r="D2" s="6"/>
      <c r="E2" s="6"/>
      <c r="F2" s="6"/>
    </row>
    <row r="3" customHeight="1" spans="1:6">
      <c r="A3" s="7" t="s">
        <v>2</v>
      </c>
      <c r="B3" s="8" t="s">
        <v>50</v>
      </c>
      <c r="C3" s="7" t="s">
        <v>51</v>
      </c>
      <c r="D3" s="8" t="s">
        <v>52</v>
      </c>
      <c r="E3" s="9" t="s">
        <v>53</v>
      </c>
      <c r="F3" s="10"/>
    </row>
    <row r="4" ht="36.95" customHeight="1" spans="1:6">
      <c r="A4" s="11"/>
      <c r="B4" s="12"/>
      <c r="C4" s="11"/>
      <c r="D4" s="13"/>
      <c r="E4" s="14" t="s">
        <v>54</v>
      </c>
      <c r="F4" s="14" t="s">
        <v>55</v>
      </c>
    </row>
    <row r="5" customHeight="1" spans="1:6">
      <c r="A5" s="15">
        <v>1</v>
      </c>
      <c r="B5" s="16" t="s">
        <v>56</v>
      </c>
      <c r="C5" s="17" t="s">
        <v>57</v>
      </c>
      <c r="D5" s="18">
        <v>25</v>
      </c>
      <c r="E5" s="19">
        <v>3882.41</v>
      </c>
      <c r="F5" s="19">
        <f t="shared" ref="F5:F32" si="0">ROUND(D5*E5,2)</f>
        <v>97060.25</v>
      </c>
    </row>
    <row r="6" customHeight="1" spans="1:6">
      <c r="A6" s="15">
        <v>2</v>
      </c>
      <c r="B6" s="16" t="s">
        <v>58</v>
      </c>
      <c r="C6" s="17" t="s">
        <v>12</v>
      </c>
      <c r="D6" s="18">
        <f>3.5+10</f>
        <v>13.5</v>
      </c>
      <c r="E6" s="19">
        <v>438.44</v>
      </c>
      <c r="F6" s="19">
        <f t="shared" si="0"/>
        <v>5918.94</v>
      </c>
    </row>
    <row r="7" customHeight="1" spans="1:6">
      <c r="A7" s="15">
        <v>3</v>
      </c>
      <c r="B7" s="16" t="s">
        <v>59</v>
      </c>
      <c r="C7" s="17" t="s">
        <v>12</v>
      </c>
      <c r="D7" s="18">
        <f>29.02+30.5</f>
        <v>59.52</v>
      </c>
      <c r="E7" s="19">
        <v>444.39</v>
      </c>
      <c r="F7" s="19">
        <f t="shared" si="0"/>
        <v>26450.09</v>
      </c>
    </row>
    <row r="8" customHeight="1" spans="1:6">
      <c r="A8" s="15">
        <v>4</v>
      </c>
      <c r="B8" s="16" t="s">
        <v>60</v>
      </c>
      <c r="C8" s="17" t="s">
        <v>12</v>
      </c>
      <c r="D8" s="18">
        <f>11.25+228+25</f>
        <v>264.25</v>
      </c>
      <c r="E8" s="19">
        <v>460.78</v>
      </c>
      <c r="F8" s="19">
        <f t="shared" si="0"/>
        <v>121761.12</v>
      </c>
    </row>
    <row r="9" customHeight="1" spans="1:6">
      <c r="A9" s="15">
        <v>5</v>
      </c>
      <c r="B9" s="16" t="s">
        <v>61</v>
      </c>
      <c r="C9" s="17" t="s">
        <v>12</v>
      </c>
      <c r="D9" s="18">
        <f>177.33+5</f>
        <v>182.33</v>
      </c>
      <c r="E9" s="19">
        <v>471.75</v>
      </c>
      <c r="F9" s="19">
        <f t="shared" si="0"/>
        <v>86014.18</v>
      </c>
    </row>
    <row r="10" customHeight="1" spans="1:6">
      <c r="A10" s="15">
        <v>6</v>
      </c>
      <c r="B10" s="20" t="s">
        <v>62</v>
      </c>
      <c r="C10" s="21" t="s">
        <v>63</v>
      </c>
      <c r="D10" s="18">
        <v>45</v>
      </c>
      <c r="E10" s="19">
        <v>253.39</v>
      </c>
      <c r="F10" s="19">
        <f t="shared" si="0"/>
        <v>11402.55</v>
      </c>
    </row>
    <row r="11" customHeight="1" spans="1:6">
      <c r="A11" s="15">
        <v>7</v>
      </c>
      <c r="B11" s="16" t="s">
        <v>64</v>
      </c>
      <c r="C11" s="17" t="s">
        <v>57</v>
      </c>
      <c r="D11" s="18">
        <v>108</v>
      </c>
      <c r="E11" s="19">
        <v>400</v>
      </c>
      <c r="F11" s="19">
        <f t="shared" si="0"/>
        <v>43200</v>
      </c>
    </row>
    <row r="12" customHeight="1" spans="1:6">
      <c r="A12" s="15">
        <v>8</v>
      </c>
      <c r="B12" s="16" t="s">
        <v>65</v>
      </c>
      <c r="C12" s="17" t="s">
        <v>12</v>
      </c>
      <c r="D12" s="18">
        <f>135+282</f>
        <v>417</v>
      </c>
      <c r="E12" s="19">
        <v>214</v>
      </c>
      <c r="F12" s="19">
        <f t="shared" si="0"/>
        <v>89238</v>
      </c>
    </row>
    <row r="13" customHeight="1" spans="1:6">
      <c r="A13" s="15">
        <v>9</v>
      </c>
      <c r="B13" s="16" t="s">
        <v>66</v>
      </c>
      <c r="C13" s="17" t="s">
        <v>12</v>
      </c>
      <c r="D13" s="18">
        <v>298</v>
      </c>
      <c r="E13" s="19">
        <v>226</v>
      </c>
      <c r="F13" s="19">
        <f t="shared" si="0"/>
        <v>67348</v>
      </c>
    </row>
    <row r="14" customHeight="1" spans="1:6">
      <c r="A14" s="15">
        <v>10</v>
      </c>
      <c r="B14" s="16" t="s">
        <v>67</v>
      </c>
      <c r="C14" s="17" t="s">
        <v>68</v>
      </c>
      <c r="D14" s="18">
        <v>4500</v>
      </c>
      <c r="E14" s="19">
        <v>10</v>
      </c>
      <c r="F14" s="19">
        <f t="shared" si="0"/>
        <v>45000</v>
      </c>
    </row>
    <row r="15" customHeight="1" spans="1:6">
      <c r="A15" s="15">
        <v>11</v>
      </c>
      <c r="B15" s="22" t="s">
        <v>69</v>
      </c>
      <c r="C15" s="23" t="s">
        <v>12</v>
      </c>
      <c r="D15" s="24">
        <v>30</v>
      </c>
      <c r="E15" s="24">
        <v>450</v>
      </c>
      <c r="F15" s="19">
        <f t="shared" si="0"/>
        <v>13500</v>
      </c>
    </row>
    <row r="16" customHeight="1" spans="1:6">
      <c r="A16" s="15">
        <v>12</v>
      </c>
      <c r="B16" s="16" t="s">
        <v>70</v>
      </c>
      <c r="C16" s="17" t="s">
        <v>17</v>
      </c>
      <c r="D16" s="18">
        <v>760</v>
      </c>
      <c r="E16" s="19">
        <v>62.15</v>
      </c>
      <c r="F16" s="19">
        <f t="shared" si="0"/>
        <v>47234</v>
      </c>
    </row>
    <row r="17" customHeight="1" spans="1:6">
      <c r="A17" s="15">
        <v>13</v>
      </c>
      <c r="B17" s="20" t="s">
        <v>71</v>
      </c>
      <c r="C17" s="21" t="s">
        <v>72</v>
      </c>
      <c r="D17" s="18">
        <v>1100</v>
      </c>
      <c r="E17" s="19">
        <v>26.44</v>
      </c>
      <c r="F17" s="19">
        <f t="shared" si="0"/>
        <v>29084</v>
      </c>
    </row>
    <row r="18" customHeight="1" spans="1:6">
      <c r="A18" s="15">
        <v>14</v>
      </c>
      <c r="B18" s="16" t="s">
        <v>73</v>
      </c>
      <c r="C18" s="17" t="s">
        <v>74</v>
      </c>
      <c r="D18" s="18">
        <v>1</v>
      </c>
      <c r="E18" s="19">
        <f>17000*1.13</f>
        <v>19210</v>
      </c>
      <c r="F18" s="19">
        <f t="shared" si="0"/>
        <v>19210</v>
      </c>
    </row>
    <row r="19" customHeight="1" spans="1:6">
      <c r="A19" s="15">
        <v>15</v>
      </c>
      <c r="B19" s="22" t="s">
        <v>75</v>
      </c>
      <c r="C19" s="23" t="s">
        <v>72</v>
      </c>
      <c r="D19" s="24">
        <v>4300</v>
      </c>
      <c r="E19" s="24">
        <v>15.48</v>
      </c>
      <c r="F19" s="19">
        <f t="shared" si="0"/>
        <v>66564</v>
      </c>
    </row>
    <row r="20" customHeight="1" spans="1:6">
      <c r="A20" s="15">
        <v>16</v>
      </c>
      <c r="B20" s="16" t="s">
        <v>76</v>
      </c>
      <c r="C20" s="17" t="s">
        <v>77</v>
      </c>
      <c r="D20" s="18">
        <v>40</v>
      </c>
      <c r="E20" s="19">
        <v>32.33</v>
      </c>
      <c r="F20" s="19">
        <f t="shared" si="0"/>
        <v>1293.2</v>
      </c>
    </row>
    <row r="21" customHeight="1" spans="1:6">
      <c r="A21" s="15">
        <v>17</v>
      </c>
      <c r="B21" s="16" t="s">
        <v>78</v>
      </c>
      <c r="C21" s="17" t="s">
        <v>77</v>
      </c>
      <c r="D21" s="18">
        <v>85</v>
      </c>
      <c r="E21" s="19">
        <f>20*1.13</f>
        <v>22.6</v>
      </c>
      <c r="F21" s="19">
        <f t="shared" si="0"/>
        <v>1921</v>
      </c>
    </row>
    <row r="22" customHeight="1" spans="1:6">
      <c r="A22" s="15">
        <v>18</v>
      </c>
      <c r="B22" s="16" t="s">
        <v>79</v>
      </c>
      <c r="C22" s="17" t="s">
        <v>77</v>
      </c>
      <c r="D22" s="18">
        <v>1200</v>
      </c>
      <c r="E22" s="19">
        <v>4.52</v>
      </c>
      <c r="F22" s="19">
        <f t="shared" si="0"/>
        <v>5424</v>
      </c>
    </row>
    <row r="23" customHeight="1" spans="1:6">
      <c r="A23" s="15">
        <v>19</v>
      </c>
      <c r="B23" s="16" t="s">
        <v>80</v>
      </c>
      <c r="C23" s="17" t="s">
        <v>81</v>
      </c>
      <c r="D23" s="18">
        <v>1</v>
      </c>
      <c r="E23" s="19">
        <v>2599</v>
      </c>
      <c r="F23" s="19">
        <f t="shared" si="0"/>
        <v>2599</v>
      </c>
    </row>
    <row r="24" customHeight="1" spans="1:6">
      <c r="A24" s="15">
        <v>20</v>
      </c>
      <c r="B24" s="16" t="s">
        <v>82</v>
      </c>
      <c r="C24" s="17" t="s">
        <v>81</v>
      </c>
      <c r="D24" s="18">
        <v>100</v>
      </c>
      <c r="E24" s="19">
        <v>192.1</v>
      </c>
      <c r="F24" s="19">
        <f t="shared" si="0"/>
        <v>19210</v>
      </c>
    </row>
    <row r="25" customHeight="1" spans="1:6">
      <c r="A25" s="15">
        <v>21</v>
      </c>
      <c r="B25" s="16" t="s">
        <v>83</v>
      </c>
      <c r="C25" s="17" t="s">
        <v>84</v>
      </c>
      <c r="D25" s="18">
        <v>17</v>
      </c>
      <c r="E25" s="19">
        <v>415</v>
      </c>
      <c r="F25" s="19">
        <f t="shared" si="0"/>
        <v>7055</v>
      </c>
    </row>
    <row r="26" customHeight="1" spans="1:6">
      <c r="A26" s="15">
        <v>22</v>
      </c>
      <c r="B26" s="16" t="s">
        <v>85</v>
      </c>
      <c r="C26" s="17" t="s">
        <v>84</v>
      </c>
      <c r="D26" s="18">
        <v>4</v>
      </c>
      <c r="E26" s="19">
        <v>422</v>
      </c>
      <c r="F26" s="19">
        <f t="shared" si="0"/>
        <v>1688</v>
      </c>
    </row>
    <row r="27" customHeight="1" spans="1:6">
      <c r="A27" s="15">
        <v>23</v>
      </c>
      <c r="B27" s="16" t="s">
        <v>86</v>
      </c>
      <c r="C27" s="17" t="s">
        <v>84</v>
      </c>
      <c r="D27" s="18">
        <v>22</v>
      </c>
      <c r="E27" s="19">
        <v>435</v>
      </c>
      <c r="F27" s="19">
        <f t="shared" si="0"/>
        <v>9570</v>
      </c>
    </row>
    <row r="28" customHeight="1" spans="1:6">
      <c r="A28" s="15">
        <v>24</v>
      </c>
      <c r="B28" s="20" t="s">
        <v>87</v>
      </c>
      <c r="C28" s="21" t="s">
        <v>81</v>
      </c>
      <c r="D28" s="18">
        <v>3</v>
      </c>
      <c r="E28" s="19">
        <v>1073.5</v>
      </c>
      <c r="F28" s="19">
        <f t="shared" si="0"/>
        <v>3220.5</v>
      </c>
    </row>
    <row r="29" customHeight="1" spans="1:6">
      <c r="A29" s="15">
        <v>25</v>
      </c>
      <c r="B29" s="20" t="s">
        <v>88</v>
      </c>
      <c r="C29" s="21" t="s">
        <v>81</v>
      </c>
      <c r="D29" s="18">
        <v>6</v>
      </c>
      <c r="E29" s="19">
        <v>1073.5</v>
      </c>
      <c r="F29" s="19">
        <f t="shared" si="0"/>
        <v>6441</v>
      </c>
    </row>
    <row r="30" customHeight="1" spans="1:6">
      <c r="A30" s="15">
        <v>26</v>
      </c>
      <c r="B30" s="16" t="s">
        <v>89</v>
      </c>
      <c r="C30" s="17" t="s">
        <v>90</v>
      </c>
      <c r="D30" s="18">
        <v>1</v>
      </c>
      <c r="E30" s="19">
        <v>4520</v>
      </c>
      <c r="F30" s="19">
        <f t="shared" si="0"/>
        <v>4520</v>
      </c>
    </row>
    <row r="31" customHeight="1" spans="1:6">
      <c r="A31" s="15">
        <v>27</v>
      </c>
      <c r="B31" s="25" t="s">
        <v>91</v>
      </c>
      <c r="C31" s="23" t="s">
        <v>90</v>
      </c>
      <c r="D31" s="24">
        <v>1</v>
      </c>
      <c r="E31" s="24">
        <v>5085</v>
      </c>
      <c r="F31" s="19">
        <f t="shared" si="0"/>
        <v>5085</v>
      </c>
    </row>
    <row r="32" customHeight="1" spans="1:6">
      <c r="A32" s="15">
        <v>28</v>
      </c>
      <c r="B32" s="16" t="s">
        <v>43</v>
      </c>
      <c r="C32" s="17" t="s">
        <v>40</v>
      </c>
      <c r="D32" s="18">
        <v>1</v>
      </c>
      <c r="E32" s="19">
        <v>40161.72</v>
      </c>
      <c r="F32" s="19">
        <f t="shared" si="0"/>
        <v>40161.72</v>
      </c>
    </row>
    <row r="33" customHeight="1" spans="1:6">
      <c r="A33" s="15">
        <v>29</v>
      </c>
      <c r="B33" s="26" t="s">
        <v>47</v>
      </c>
      <c r="C33" s="15"/>
      <c r="D33" s="27"/>
      <c r="E33" s="27"/>
      <c r="F33" s="27">
        <f>SUM(F5:F32)</f>
        <v>877173.55</v>
      </c>
    </row>
  </sheetData>
  <mergeCells count="7">
    <mergeCell ref="A1:F1"/>
    <mergeCell ref="A2:F2"/>
    <mergeCell ref="E3:F3"/>
    <mergeCell ref="A3:A4"/>
    <mergeCell ref="B3:B4"/>
    <mergeCell ref="C3:C4"/>
    <mergeCell ref="D3:D4"/>
  </mergeCells>
  <pageMargins left="0.75" right="0.75" top="1" bottom="1" header="0.5" footer="0.5"/>
  <pageSetup paperSize="9" scale="8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workbookViewId="0">
      <selection activeCell="Y6" sqref="Y6:Y7"/>
    </sheetView>
  </sheetViews>
  <sheetFormatPr defaultColWidth="7.25" defaultRowHeight="17.1" customHeight="1" outlineLevelRow="7"/>
  <cols>
    <col min="1" max="1" width="32.625" customWidth="1"/>
    <col min="2" max="24" width="7.25" customWidth="1"/>
    <col min="25" max="25" width="11.5" customWidth="1"/>
    <col min="26" max="26" width="7.25" customWidth="1"/>
  </cols>
  <sheetData>
    <row r="1" ht="36" customHeight="1" spans="1:25">
      <c r="A1" s="1" t="s">
        <v>92</v>
      </c>
      <c r="B1" s="2">
        <v>900565.1</v>
      </c>
      <c r="C1" s="2">
        <v>920768.62</v>
      </c>
      <c r="D1" s="2">
        <v>97127.77</v>
      </c>
      <c r="E1" s="2">
        <v>135542.34</v>
      </c>
      <c r="F1" s="2">
        <v>18885.7</v>
      </c>
      <c r="G1" s="2">
        <v>120008.71</v>
      </c>
      <c r="H1" s="2">
        <v>86520.28</v>
      </c>
      <c r="I1" s="2">
        <v>414085.79</v>
      </c>
      <c r="J1" s="2">
        <v>23307.99</v>
      </c>
      <c r="K1" s="2">
        <v>86129.15</v>
      </c>
      <c r="L1" s="2">
        <v>24846.63</v>
      </c>
      <c r="M1" s="2">
        <v>10202.36</v>
      </c>
      <c r="N1" s="2">
        <v>47316.15</v>
      </c>
      <c r="O1" s="2">
        <v>60186.46</v>
      </c>
      <c r="P1" s="2">
        <v>412962.06</v>
      </c>
      <c r="Q1" s="2">
        <v>128957.4</v>
      </c>
      <c r="R1" s="2">
        <v>39997.18</v>
      </c>
      <c r="S1" s="2">
        <v>247568.3</v>
      </c>
      <c r="T1" s="2">
        <v>43540.17</v>
      </c>
      <c r="U1" s="2">
        <v>494563.99</v>
      </c>
      <c r="V1" s="2">
        <v>300000</v>
      </c>
      <c r="W1" s="2">
        <v>184086.15</v>
      </c>
      <c r="X1" s="2">
        <v>133927.43</v>
      </c>
      <c r="Y1">
        <f>SUM(B1:X1)</f>
        <v>4931095.73</v>
      </c>
    </row>
    <row r="2" ht="36" customHeight="1" spans="1:25">
      <c r="A2" s="1" t="s">
        <v>93</v>
      </c>
      <c r="B2" s="2">
        <v>38157.64</v>
      </c>
      <c r="C2" s="2">
        <v>35784.42</v>
      </c>
      <c r="D2" s="2">
        <v>2113.15</v>
      </c>
      <c r="E2" s="2">
        <v>2307.02</v>
      </c>
      <c r="F2" s="2">
        <v>1549.07</v>
      </c>
      <c r="G2" s="2">
        <v>7959.56</v>
      </c>
      <c r="H2" s="2">
        <v>7725.14</v>
      </c>
      <c r="I2" s="2">
        <v>9748.03</v>
      </c>
      <c r="J2" s="2">
        <v>1357.01</v>
      </c>
      <c r="K2" s="2">
        <v>3975.24</v>
      </c>
      <c r="L2" s="2">
        <v>1394.21</v>
      </c>
      <c r="M2" s="2">
        <v>555.61</v>
      </c>
      <c r="N2" s="2">
        <v>3184.64</v>
      </c>
      <c r="O2" s="2">
        <v>2900.09</v>
      </c>
      <c r="P2" s="2">
        <v>16481.62</v>
      </c>
      <c r="Q2" s="2">
        <v>6315.95</v>
      </c>
      <c r="R2" s="2">
        <v>2178.76</v>
      </c>
      <c r="S2" s="2">
        <v>14351.97</v>
      </c>
      <c r="T2" s="2">
        <v>2014.04</v>
      </c>
      <c r="U2" s="2">
        <v>12298.81</v>
      </c>
      <c r="V2" s="2"/>
      <c r="W2" s="2">
        <v>644.86</v>
      </c>
      <c r="X2" s="2">
        <v>1299.47</v>
      </c>
      <c r="Y2">
        <f t="shared" ref="Y2:Y8" si="0">SUM(B2:X2)</f>
        <v>174296.31</v>
      </c>
    </row>
    <row r="3" ht="36" customHeight="1" spans="1:25">
      <c r="A3" s="1" t="s">
        <v>94</v>
      </c>
      <c r="B3" s="2">
        <v>36025.52</v>
      </c>
      <c r="C3" s="2">
        <v>33784.9</v>
      </c>
      <c r="D3" s="2">
        <v>1995.08</v>
      </c>
      <c r="E3" s="2">
        <v>2178.11</v>
      </c>
      <c r="F3" s="2">
        <v>1462.51</v>
      </c>
      <c r="G3" s="2">
        <v>7514.8</v>
      </c>
      <c r="H3" s="2">
        <v>7293.48</v>
      </c>
      <c r="I3" s="2">
        <v>9203.34</v>
      </c>
      <c r="J3" s="2">
        <v>1281.19</v>
      </c>
      <c r="K3" s="2">
        <v>3753.13</v>
      </c>
      <c r="L3" s="2">
        <v>1316.3</v>
      </c>
      <c r="M3" s="2">
        <v>524.56</v>
      </c>
      <c r="N3" s="2">
        <v>3006.69</v>
      </c>
      <c r="O3" s="2">
        <v>2738.05</v>
      </c>
      <c r="P3" s="2">
        <v>15560.68</v>
      </c>
      <c r="Q3" s="2">
        <v>5963.04</v>
      </c>
      <c r="R3" s="2">
        <v>2057.01</v>
      </c>
      <c r="S3" s="2">
        <v>13550.02</v>
      </c>
      <c r="T3" s="2">
        <v>1901.5</v>
      </c>
      <c r="U3" s="2">
        <v>11611.59</v>
      </c>
      <c r="V3" s="2"/>
      <c r="W3" s="2">
        <v>608.83</v>
      </c>
      <c r="X3" s="2">
        <v>1226.86</v>
      </c>
      <c r="Y3">
        <f t="shared" si="0"/>
        <v>164557.19</v>
      </c>
    </row>
    <row r="4" ht="36" customHeight="1" spans="1:25">
      <c r="A4" s="1" t="s">
        <v>95</v>
      </c>
      <c r="B4" s="2">
        <v>17095.66</v>
      </c>
      <c r="C4" s="2">
        <v>13660.34</v>
      </c>
      <c r="D4" s="2">
        <v>804.64</v>
      </c>
      <c r="E4" s="2">
        <v>983.25</v>
      </c>
      <c r="F4" s="2">
        <v>677.26</v>
      </c>
      <c r="G4" s="2">
        <v>3382.16</v>
      </c>
      <c r="H4" s="2">
        <v>3306.15</v>
      </c>
      <c r="I4" s="2">
        <v>3079.63</v>
      </c>
      <c r="J4" s="2">
        <v>569.9</v>
      </c>
      <c r="K4" s="2">
        <v>1671.65</v>
      </c>
      <c r="L4" s="2">
        <v>611.48</v>
      </c>
      <c r="M4" s="2">
        <v>231.32</v>
      </c>
      <c r="N4" s="2">
        <v>1350.34</v>
      </c>
      <c r="O4" s="2">
        <v>1261.9</v>
      </c>
      <c r="P4" s="2">
        <v>7015.59</v>
      </c>
      <c r="Q4" s="2">
        <v>2674.56</v>
      </c>
      <c r="R4" s="2">
        <v>929.06</v>
      </c>
      <c r="S4" s="2">
        <v>6309.27</v>
      </c>
      <c r="T4" s="2">
        <v>854.19</v>
      </c>
      <c r="U4" s="2">
        <v>5308.21</v>
      </c>
      <c r="V4" s="2"/>
      <c r="W4" s="2">
        <v>283.85</v>
      </c>
      <c r="X4" s="2">
        <v>571.14</v>
      </c>
      <c r="Y4">
        <f t="shared" si="0"/>
        <v>72631.55</v>
      </c>
    </row>
    <row r="5" ht="36" customHeight="1" spans="1:25">
      <c r="A5" s="1" t="s">
        <v>96</v>
      </c>
      <c r="B5" s="2">
        <v>955818.4</v>
      </c>
      <c r="C5" s="2">
        <v>970213.38</v>
      </c>
      <c r="D5" s="2">
        <v>100045.56</v>
      </c>
      <c r="E5" s="2">
        <v>138832.61</v>
      </c>
      <c r="F5" s="2">
        <v>21112.03</v>
      </c>
      <c r="G5" s="2">
        <v>131350.43</v>
      </c>
      <c r="H5" s="2">
        <v>97551.57</v>
      </c>
      <c r="I5" s="2">
        <v>426913.45</v>
      </c>
      <c r="J5" s="2">
        <v>25234.9</v>
      </c>
      <c r="K5" s="2">
        <v>91776.04</v>
      </c>
      <c r="L5" s="2">
        <v>26852.32</v>
      </c>
      <c r="M5" s="2">
        <v>10989.29</v>
      </c>
      <c r="N5" s="2">
        <v>51851.13</v>
      </c>
      <c r="O5" s="2">
        <v>64348.45</v>
      </c>
      <c r="P5" s="2">
        <v>436459.27</v>
      </c>
      <c r="Q5" s="2">
        <v>137947.91</v>
      </c>
      <c r="R5" s="2">
        <v>43105</v>
      </c>
      <c r="S5" s="2">
        <v>268229.54</v>
      </c>
      <c r="T5" s="2">
        <v>46408.4</v>
      </c>
      <c r="U5" s="2">
        <v>512171.01</v>
      </c>
      <c r="V5" s="2">
        <v>300000</v>
      </c>
      <c r="W5" s="2">
        <v>185014.86</v>
      </c>
      <c r="X5" s="2">
        <v>135798.04</v>
      </c>
      <c r="Y5">
        <f t="shared" si="0"/>
        <v>5178023.59</v>
      </c>
    </row>
    <row r="6" ht="36" customHeight="1" spans="1:25">
      <c r="A6" s="1" t="s">
        <v>97</v>
      </c>
      <c r="B6" s="2">
        <v>86023.66</v>
      </c>
      <c r="C6" s="2">
        <v>87319.2</v>
      </c>
      <c r="D6" s="2">
        <v>9004.1</v>
      </c>
      <c r="E6" s="2">
        <v>12494.93</v>
      </c>
      <c r="F6" s="2">
        <v>1900.08</v>
      </c>
      <c r="G6" s="2">
        <v>11821.54</v>
      </c>
      <c r="H6" s="2">
        <v>8779.64</v>
      </c>
      <c r="I6" s="2">
        <v>38422.21</v>
      </c>
      <c r="J6" s="2">
        <v>2271.14</v>
      </c>
      <c r="K6" s="2">
        <v>8259.84</v>
      </c>
      <c r="L6" s="2">
        <v>2416.71</v>
      </c>
      <c r="M6" s="2">
        <v>989.04</v>
      </c>
      <c r="N6" s="2">
        <v>4666.6</v>
      </c>
      <c r="O6" s="2">
        <v>5791.36</v>
      </c>
      <c r="P6" s="2">
        <v>39281.33</v>
      </c>
      <c r="Q6" s="2">
        <v>12415.31</v>
      </c>
      <c r="R6" s="2">
        <v>3879.45</v>
      </c>
      <c r="S6" s="2">
        <v>24140.66</v>
      </c>
      <c r="T6" s="2">
        <v>4176.76</v>
      </c>
      <c r="U6" s="2">
        <v>46095.39</v>
      </c>
      <c r="V6" s="2">
        <v>27000</v>
      </c>
      <c r="W6" s="2">
        <v>16651.34</v>
      </c>
      <c r="X6" s="2">
        <v>12221.82</v>
      </c>
      <c r="Y6">
        <f t="shared" si="0"/>
        <v>466022.11</v>
      </c>
    </row>
    <row r="7" ht="36" customHeight="1" spans="1:25">
      <c r="A7" s="1" t="s">
        <v>98</v>
      </c>
      <c r="B7" s="2">
        <v>2991.71</v>
      </c>
      <c r="C7" s="2">
        <v>3036.77</v>
      </c>
      <c r="D7" s="2">
        <v>313.14</v>
      </c>
      <c r="E7" s="2">
        <v>434.55</v>
      </c>
      <c r="F7" s="2">
        <v>66.08</v>
      </c>
      <c r="G7" s="2">
        <v>411.13</v>
      </c>
      <c r="H7" s="2">
        <v>305.34</v>
      </c>
      <c r="I7" s="2">
        <v>1336.24</v>
      </c>
      <c r="J7" s="2">
        <v>78.99</v>
      </c>
      <c r="K7" s="2">
        <v>287.26</v>
      </c>
      <c r="L7" s="2">
        <v>84.05</v>
      </c>
      <c r="M7" s="2">
        <v>34.4</v>
      </c>
      <c r="N7" s="2">
        <v>162.29</v>
      </c>
      <c r="O7" s="2">
        <v>201.41</v>
      </c>
      <c r="P7" s="2">
        <v>1366.12</v>
      </c>
      <c r="Q7" s="2">
        <v>431.78</v>
      </c>
      <c r="R7" s="2">
        <v>134.92</v>
      </c>
      <c r="S7" s="2">
        <v>839.56</v>
      </c>
      <c r="T7" s="2">
        <v>145.26</v>
      </c>
      <c r="U7" s="2">
        <v>1603.1</v>
      </c>
      <c r="V7" s="2">
        <v>939</v>
      </c>
      <c r="W7" s="2">
        <v>579.1</v>
      </c>
      <c r="X7" s="2">
        <v>425.05</v>
      </c>
      <c r="Y7">
        <f t="shared" si="0"/>
        <v>16207.25</v>
      </c>
    </row>
    <row r="8" ht="36" customHeight="1" spans="1:25">
      <c r="A8" s="1" t="s">
        <v>99</v>
      </c>
      <c r="B8" s="2">
        <v>1044833.77</v>
      </c>
      <c r="C8" s="2">
        <v>1060569.35</v>
      </c>
      <c r="D8" s="2">
        <v>109362.8</v>
      </c>
      <c r="E8" s="2">
        <v>151762.09</v>
      </c>
      <c r="F8" s="2">
        <v>23078.19</v>
      </c>
      <c r="G8" s="2">
        <v>143583.1</v>
      </c>
      <c r="H8" s="2">
        <v>106636.55</v>
      </c>
      <c r="I8" s="2">
        <v>466671.9</v>
      </c>
      <c r="J8" s="2">
        <v>27585.03</v>
      </c>
      <c r="K8" s="2">
        <v>100323.14</v>
      </c>
      <c r="L8" s="2">
        <v>29353.08</v>
      </c>
      <c r="M8" s="2">
        <v>12012.73</v>
      </c>
      <c r="N8" s="2">
        <v>56680.02</v>
      </c>
      <c r="O8" s="2">
        <v>70341.22</v>
      </c>
      <c r="P8" s="2">
        <v>477106.72</v>
      </c>
      <c r="Q8" s="2">
        <v>150795</v>
      </c>
      <c r="R8" s="2">
        <v>47119.37</v>
      </c>
      <c r="S8" s="2">
        <v>293209.76</v>
      </c>
      <c r="T8" s="2">
        <v>50730.42</v>
      </c>
      <c r="U8" s="2">
        <v>559869.5</v>
      </c>
      <c r="V8" s="2">
        <v>327939</v>
      </c>
      <c r="W8" s="2">
        <v>202245.3</v>
      </c>
      <c r="X8" s="2">
        <v>148444.91</v>
      </c>
      <c r="Y8">
        <f t="shared" si="0"/>
        <v>5660252.95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3</vt:i4>
      </vt:variant>
    </vt:vector>
  </HeadingPairs>
  <TitlesOfParts>
    <vt:vector size="3" baseType="lpstr">
      <vt:lpstr>劳务</vt:lpstr>
      <vt:lpstr>材料</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招财喵</cp:lastModifiedBy>
  <cp:revision>0</cp:revision>
  <dcterms:created xsi:type="dcterms:W3CDTF">2006-09-16T00:00:00Z</dcterms:created>
  <cp:lastPrinted>2023-12-14T10:22:00Z</cp:lastPrinted>
  <dcterms:modified xsi:type="dcterms:W3CDTF">2024-11-20T09:47:28Z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810D333D65E541D4B8EA91D9F8D9CFD7_13</vt:lpwstr>
  </property>
  <property fmtid="{D5CDD505-2E9C-101B-9397-08002B2CF9AE}" pid="3" name="KSOProductBuildVer">
    <vt:lpwstr>2052-12.1.0.18372</vt:lpwstr>
  </property>
  <property fmtid="{D5CDD505-2E9C-101B-9397-08002B2CF9AE}" pid="4" name="KSOReadingLayout">
    <vt:bool>true</vt:bool>
  </property>
</Properties>
</file>